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09739\Documents\OZ 2020\25.06.2020\"/>
    </mc:Choice>
  </mc:AlternateContent>
  <bookViews>
    <workbookView xWindow="0" yWindow="0" windowWidth="19200" windowHeight="6765" activeTab="1"/>
  </bookViews>
  <sheets>
    <sheet name="Výdavky 1-3 2020" sheetId="9" r:id="rId1"/>
    <sheet name="Príjmy 1-3 2020" sheetId="8" r:id="rId2"/>
  </sheets>
  <calcPr calcId="152511" calcOnSave="0"/>
</workbook>
</file>

<file path=xl/calcChain.xml><?xml version="1.0" encoding="utf-8"?>
<calcChain xmlns="http://schemas.openxmlformats.org/spreadsheetml/2006/main">
  <c r="H487" i="9" l="1"/>
  <c r="H488" i="9"/>
  <c r="H489" i="9"/>
  <c r="H490" i="9"/>
  <c r="H491" i="9"/>
  <c r="H468" i="9"/>
  <c r="H469" i="9"/>
  <c r="H467" i="9"/>
  <c r="H451" i="9"/>
  <c r="H440" i="9"/>
  <c r="H441" i="9"/>
  <c r="H442" i="9"/>
  <c r="H424" i="9"/>
  <c r="H407" i="9"/>
  <c r="H408" i="9"/>
  <c r="H409" i="9"/>
  <c r="H410" i="9"/>
  <c r="H411" i="9"/>
  <c r="H412" i="9"/>
  <c r="H413" i="9"/>
  <c r="H414" i="9"/>
  <c r="H415" i="9"/>
  <c r="H416" i="9"/>
  <c r="H417" i="9"/>
  <c r="H419" i="9"/>
  <c r="H393" i="9"/>
  <c r="H396" i="9"/>
  <c r="H397" i="9"/>
  <c r="H398" i="9"/>
  <c r="H399" i="9"/>
  <c r="H385" i="9"/>
  <c r="H386" i="9"/>
  <c r="H387" i="9"/>
  <c r="H378" i="9"/>
  <c r="H379" i="9"/>
  <c r="H371" i="9"/>
  <c r="H372" i="9"/>
  <c r="H346" i="9"/>
  <c r="H347" i="9"/>
  <c r="H348" i="9"/>
  <c r="H349" i="9"/>
  <c r="H350" i="9"/>
  <c r="H351" i="9"/>
  <c r="H352" i="9"/>
  <c r="H353" i="9"/>
  <c r="H354" i="9"/>
  <c r="H355" i="9"/>
  <c r="H356" i="9"/>
  <c r="H358" i="9"/>
  <c r="H359" i="9"/>
  <c r="H360" i="9"/>
  <c r="H361" i="9"/>
  <c r="H362" i="9"/>
  <c r="H363" i="9"/>
  <c r="H364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7" i="9"/>
  <c r="H338" i="9"/>
  <c r="H339" i="9"/>
  <c r="H340" i="9"/>
  <c r="H308" i="9"/>
  <c r="H309" i="9"/>
  <c r="H286" i="9"/>
  <c r="H287" i="9"/>
  <c r="H288" i="9"/>
  <c r="H289" i="9"/>
  <c r="H290" i="9"/>
  <c r="H291" i="9"/>
  <c r="H292" i="9"/>
  <c r="H293" i="9"/>
  <c r="H294" i="9"/>
  <c r="H295" i="9"/>
  <c r="H297" i="9"/>
  <c r="H298" i="9"/>
  <c r="H258" i="9"/>
  <c r="H259" i="9"/>
  <c r="H260" i="9"/>
  <c r="H261" i="9"/>
  <c r="H262" i="9"/>
  <c r="H263" i="9"/>
  <c r="H264" i="9"/>
  <c r="H265" i="9"/>
  <c r="H266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49" i="9"/>
  <c r="H250" i="9"/>
  <c r="H251" i="9"/>
  <c r="H252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5" i="9"/>
  <c r="H236" i="9"/>
  <c r="H237" i="9"/>
  <c r="H238" i="9"/>
  <c r="H239" i="9"/>
  <c r="H240" i="9"/>
  <c r="H241" i="9"/>
  <c r="H242" i="9"/>
  <c r="H243" i="9"/>
  <c r="H215" i="9"/>
  <c r="H216" i="9"/>
  <c r="H206" i="9"/>
  <c r="H207" i="9"/>
  <c r="H208" i="9"/>
  <c r="H209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170" i="9"/>
  <c r="H171" i="9"/>
  <c r="H172" i="9"/>
  <c r="H174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26" i="9"/>
  <c r="H127" i="9"/>
  <c r="H117" i="9"/>
  <c r="H118" i="9"/>
  <c r="H119" i="9"/>
  <c r="H120" i="9"/>
  <c r="H121" i="9"/>
  <c r="H109" i="9"/>
  <c r="H110" i="9"/>
  <c r="H111" i="9"/>
  <c r="H98" i="9"/>
  <c r="H99" i="9"/>
  <c r="H100" i="9"/>
  <c r="H101" i="9"/>
  <c r="H102" i="9"/>
  <c r="H103" i="9"/>
  <c r="H104" i="9"/>
  <c r="H105" i="9"/>
  <c r="H86" i="9"/>
  <c r="H89" i="9"/>
  <c r="H90" i="9"/>
  <c r="H81" i="9"/>
  <c r="H486" i="9"/>
  <c r="H459" i="9"/>
  <c r="H450" i="9"/>
  <c r="H446" i="9"/>
  <c r="H439" i="9"/>
  <c r="H434" i="9"/>
  <c r="H427" i="9"/>
  <c r="H423" i="9"/>
  <c r="H405" i="9"/>
  <c r="H392" i="9"/>
  <c r="H384" i="9"/>
  <c r="H377" i="9"/>
  <c r="H370" i="9"/>
  <c r="H345" i="9"/>
  <c r="H321" i="9"/>
  <c r="H316" i="9"/>
  <c r="H257" i="9"/>
  <c r="H248" i="9"/>
  <c r="H221" i="9"/>
  <c r="H214" i="9"/>
  <c r="H205" i="9"/>
  <c r="H183" i="9"/>
  <c r="H169" i="9"/>
  <c r="H148" i="9"/>
  <c r="H132" i="9"/>
  <c r="H116" i="9"/>
  <c r="H97" i="9"/>
  <c r="H85" i="9"/>
  <c r="H80" i="9"/>
  <c r="H71" i="9"/>
  <c r="H72" i="9"/>
  <c r="H73" i="9"/>
  <c r="H74" i="9"/>
  <c r="H75" i="9"/>
  <c r="H76" i="9"/>
  <c r="H43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G503" i="9" l="1"/>
  <c r="F503" i="9"/>
  <c r="G502" i="9"/>
  <c r="F502" i="9"/>
  <c r="I501" i="9"/>
  <c r="F501" i="9"/>
  <c r="G153" i="8"/>
  <c r="G151" i="8"/>
  <c r="G145" i="8"/>
  <c r="G144" i="8"/>
  <c r="G143" i="8"/>
  <c r="G142" i="8"/>
  <c r="G141" i="8"/>
  <c r="G140" i="8"/>
  <c r="G139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0" i="8"/>
  <c r="G119" i="8"/>
  <c r="G118" i="8"/>
  <c r="G117" i="8"/>
  <c r="G116" i="8"/>
  <c r="G115" i="8"/>
  <c r="G110" i="8"/>
  <c r="G109" i="8"/>
  <c r="G108" i="8"/>
  <c r="G107" i="8"/>
  <c r="G106" i="8"/>
  <c r="G102" i="8"/>
  <c r="G99" i="8"/>
  <c r="G93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4" i="8"/>
  <c r="G73" i="8"/>
  <c r="G72" i="8"/>
  <c r="G71" i="8"/>
  <c r="G70" i="8"/>
  <c r="G6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49" i="8"/>
  <c r="G32" i="8"/>
  <c r="G33" i="8"/>
  <c r="G36" i="8"/>
  <c r="G37" i="8"/>
  <c r="G38" i="8"/>
  <c r="G39" i="8"/>
  <c r="G40" i="8"/>
  <c r="G41" i="8"/>
  <c r="G42" i="8"/>
  <c r="G43" i="8"/>
  <c r="G44" i="8"/>
  <c r="G29" i="8"/>
  <c r="I169" i="8"/>
  <c r="E169" i="8" s="1"/>
  <c r="E175" i="8" s="1"/>
  <c r="I168" i="8"/>
  <c r="F168" i="8"/>
  <c r="J168" i="8" s="1"/>
  <c r="J169" i="8" s="1"/>
  <c r="F169" i="8" s="1"/>
  <c r="H168" i="8"/>
  <c r="L168" i="8" s="1"/>
  <c r="L169" i="8" s="1"/>
  <c r="E168" i="8"/>
  <c r="F154" i="8"/>
  <c r="H154" i="8"/>
  <c r="L154" i="8" s="1"/>
  <c r="L155" i="8" s="1"/>
  <c r="H155" i="8" s="1"/>
  <c r="H174" i="8" s="1"/>
  <c r="I502" i="9" s="1"/>
  <c r="F146" i="8"/>
  <c r="J146" i="8" s="1"/>
  <c r="H146" i="8"/>
  <c r="L146" i="8" s="1"/>
  <c r="F121" i="8"/>
  <c r="J121" i="8" s="1"/>
  <c r="H121" i="8"/>
  <c r="L121" i="8" s="1"/>
  <c r="F111" i="8"/>
  <c r="J111" i="8" s="1"/>
  <c r="H111" i="8"/>
  <c r="L111" i="8" s="1"/>
  <c r="F103" i="8"/>
  <c r="J103" i="8" s="1"/>
  <c r="H103" i="8"/>
  <c r="L103" i="8" s="1"/>
  <c r="F100" i="8"/>
  <c r="J100" i="8" s="1"/>
  <c r="H100" i="8"/>
  <c r="L100" i="8" s="1"/>
  <c r="F97" i="8"/>
  <c r="J97" i="8" s="1"/>
  <c r="H97" i="8"/>
  <c r="L97" i="8" s="1"/>
  <c r="F75" i="8"/>
  <c r="J75" i="8" s="1"/>
  <c r="H75" i="8"/>
  <c r="L75" i="8" s="1"/>
  <c r="J66" i="8"/>
  <c r="F66" i="8"/>
  <c r="H66" i="8"/>
  <c r="L66" i="8" s="1"/>
  <c r="F45" i="8"/>
  <c r="J45" i="8" s="1"/>
  <c r="H45" i="8"/>
  <c r="L45" i="8" s="1"/>
  <c r="F34" i="8"/>
  <c r="J34" i="8" s="1"/>
  <c r="H34" i="8"/>
  <c r="L34" i="8" s="1"/>
  <c r="F30" i="8"/>
  <c r="J30" i="8" s="1"/>
  <c r="H30" i="8"/>
  <c r="L30" i="8" s="1"/>
  <c r="F504" i="9" l="1"/>
  <c r="H503" i="9"/>
  <c r="H502" i="9"/>
  <c r="H169" i="8"/>
  <c r="H175" i="8" s="1"/>
  <c r="I503" i="9" s="1"/>
  <c r="I504" i="9" s="1"/>
  <c r="F175" i="8"/>
  <c r="G175" i="8" s="1"/>
  <c r="G169" i="8"/>
  <c r="G168" i="8"/>
  <c r="K168" i="8" s="1"/>
  <c r="K169" i="8" s="1"/>
  <c r="J154" i="8"/>
  <c r="J155" i="8" s="1"/>
  <c r="F155" i="8" s="1"/>
  <c r="L147" i="8"/>
  <c r="H147" i="8" s="1"/>
  <c r="H173" i="8" s="1"/>
  <c r="J147" i="8"/>
  <c r="F147" i="8" s="1"/>
  <c r="G492" i="9"/>
  <c r="K492" i="9" s="1"/>
  <c r="K493" i="9" s="1"/>
  <c r="G493" i="9" s="1"/>
  <c r="I492" i="9"/>
  <c r="M492" i="9" s="1"/>
  <c r="M493" i="9" s="1"/>
  <c r="I493" i="9" s="1"/>
  <c r="I498" i="9" s="1"/>
  <c r="G481" i="9"/>
  <c r="I481" i="9"/>
  <c r="M481" i="9" s="1"/>
  <c r="M482" i="9" s="1"/>
  <c r="I482" i="9" s="1"/>
  <c r="I497" i="9" s="1"/>
  <c r="G452" i="9"/>
  <c r="I452" i="9"/>
  <c r="M452" i="9" s="1"/>
  <c r="G447" i="9"/>
  <c r="I447" i="9"/>
  <c r="M447" i="9" s="1"/>
  <c r="G443" i="9"/>
  <c r="I443" i="9"/>
  <c r="M443" i="9" s="1"/>
  <c r="G435" i="9"/>
  <c r="I435" i="9"/>
  <c r="M435" i="9" s="1"/>
  <c r="G428" i="9"/>
  <c r="I428" i="9"/>
  <c r="M428" i="9" s="1"/>
  <c r="G425" i="9"/>
  <c r="I425" i="9"/>
  <c r="M425" i="9" s="1"/>
  <c r="G406" i="9"/>
  <c r="I406" i="9"/>
  <c r="M406" i="9" s="1"/>
  <c r="G402" i="9"/>
  <c r="I402" i="9"/>
  <c r="M402" i="9" s="1"/>
  <c r="G421" i="9"/>
  <c r="I421" i="9"/>
  <c r="M421" i="9" s="1"/>
  <c r="F421" i="9"/>
  <c r="J421" i="9" s="1"/>
  <c r="G388" i="9"/>
  <c r="I388" i="9"/>
  <c r="M388" i="9" s="1"/>
  <c r="G380" i="9"/>
  <c r="K380" i="9" s="1"/>
  <c r="I380" i="9"/>
  <c r="M380" i="9" s="1"/>
  <c r="G373" i="9"/>
  <c r="I373" i="9"/>
  <c r="M373" i="9" s="1"/>
  <c r="G366" i="9"/>
  <c r="I366" i="9"/>
  <c r="M366" i="9" s="1"/>
  <c r="G341" i="9"/>
  <c r="I341" i="9"/>
  <c r="M341" i="9" s="1"/>
  <c r="G317" i="9"/>
  <c r="I317" i="9"/>
  <c r="M317" i="9" s="1"/>
  <c r="G310" i="9"/>
  <c r="I310" i="9"/>
  <c r="M310" i="9" s="1"/>
  <c r="G307" i="9"/>
  <c r="I307" i="9"/>
  <c r="M307" i="9" s="1"/>
  <c r="G253" i="9"/>
  <c r="I253" i="9"/>
  <c r="M253" i="9" s="1"/>
  <c r="G244" i="9"/>
  <c r="I244" i="9"/>
  <c r="M244" i="9" s="1"/>
  <c r="G217" i="9"/>
  <c r="I217" i="9"/>
  <c r="M217" i="9" s="1"/>
  <c r="G210" i="9"/>
  <c r="I210" i="9"/>
  <c r="M210" i="9" s="1"/>
  <c r="G201" i="9"/>
  <c r="I201" i="9"/>
  <c r="M201" i="9" s="1"/>
  <c r="G179" i="9"/>
  <c r="I179" i="9"/>
  <c r="M179" i="9" s="1"/>
  <c r="G166" i="9"/>
  <c r="I166" i="9"/>
  <c r="M166" i="9" s="1"/>
  <c r="G145" i="9"/>
  <c r="I145" i="9"/>
  <c r="M145" i="9" s="1"/>
  <c r="G129" i="9"/>
  <c r="I129" i="9"/>
  <c r="M129" i="9" s="1"/>
  <c r="F129" i="9"/>
  <c r="J129" i="9" s="1"/>
  <c r="G122" i="9"/>
  <c r="I122" i="9"/>
  <c r="M122" i="9" s="1"/>
  <c r="G112" i="9"/>
  <c r="I112" i="9"/>
  <c r="M112" i="9" s="1"/>
  <c r="G107" i="9"/>
  <c r="I107" i="9"/>
  <c r="M107" i="9" s="1"/>
  <c r="G94" i="9"/>
  <c r="K94" i="9" s="1"/>
  <c r="I94" i="9"/>
  <c r="M94" i="9" s="1"/>
  <c r="G91" i="9"/>
  <c r="I91" i="9"/>
  <c r="M91" i="9" s="1"/>
  <c r="I82" i="9"/>
  <c r="M82" i="9" s="1"/>
  <c r="G82" i="9"/>
  <c r="I77" i="9"/>
  <c r="M77" i="9" s="1"/>
  <c r="M453" i="9" l="1"/>
  <c r="I453" i="9" s="1"/>
  <c r="I496" i="9" s="1"/>
  <c r="I499" i="9" s="1"/>
  <c r="I506" i="9" s="1"/>
  <c r="G498" i="9"/>
  <c r="K91" i="9"/>
  <c r="K166" i="9"/>
  <c r="K217" i="9"/>
  <c r="K307" i="9"/>
  <c r="K317" i="9"/>
  <c r="K107" i="9"/>
  <c r="K122" i="9"/>
  <c r="K179" i="9"/>
  <c r="K244" i="9"/>
  <c r="K341" i="9"/>
  <c r="K366" i="9"/>
  <c r="K388" i="9"/>
  <c r="K82" i="9"/>
  <c r="K310" i="9"/>
  <c r="K425" i="9"/>
  <c r="K435" i="9"/>
  <c r="K447" i="9"/>
  <c r="K112" i="9"/>
  <c r="K145" i="9"/>
  <c r="K210" i="9"/>
  <c r="K129" i="9"/>
  <c r="H129" i="9"/>
  <c r="L129" i="9" s="1"/>
  <c r="K201" i="9"/>
  <c r="K253" i="9"/>
  <c r="K373" i="9"/>
  <c r="H421" i="9"/>
  <c r="L421" i="9" s="1"/>
  <c r="K406" i="9"/>
  <c r="K428" i="9"/>
  <c r="K443" i="9"/>
  <c r="K452" i="9"/>
  <c r="K481" i="9"/>
  <c r="K482" i="9" s="1"/>
  <c r="G482" i="9" s="1"/>
  <c r="K421" i="9"/>
  <c r="K402" i="9"/>
  <c r="H176" i="8"/>
  <c r="F173" i="8"/>
  <c r="G501" i="9" s="1"/>
  <c r="F174" i="8"/>
  <c r="G77" i="9"/>
  <c r="K77" i="9" s="1"/>
  <c r="H14" i="9"/>
  <c r="H13" i="9"/>
  <c r="K453" i="9" l="1"/>
  <c r="G453" i="9" s="1"/>
  <c r="G496" i="9" s="1"/>
  <c r="G504" i="9"/>
  <c r="H504" i="9" s="1"/>
  <c r="H501" i="9"/>
  <c r="G497" i="9"/>
  <c r="F176" i="8"/>
  <c r="F402" i="9"/>
  <c r="J402" i="9" l="1"/>
  <c r="H402" i="9"/>
  <c r="L402" i="9" s="1"/>
  <c r="G499" i="9"/>
  <c r="G506" i="9" s="1"/>
  <c r="F107" i="9"/>
  <c r="F366" i="9"/>
  <c r="F307" i="9"/>
  <c r="F179" i="9"/>
  <c r="J179" i="9" l="1"/>
  <c r="H179" i="9"/>
  <c r="L179" i="9" s="1"/>
  <c r="J307" i="9"/>
  <c r="H307" i="9"/>
  <c r="L307" i="9" s="1"/>
  <c r="J366" i="9"/>
  <c r="H366" i="9"/>
  <c r="L366" i="9" s="1"/>
  <c r="J107" i="9"/>
  <c r="H107" i="9"/>
  <c r="E30" i="8"/>
  <c r="E34" i="8"/>
  <c r="E45" i="8"/>
  <c r="E66" i="8"/>
  <c r="E75" i="8"/>
  <c r="E97" i="8"/>
  <c r="E100" i="8"/>
  <c r="E103" i="8"/>
  <c r="E111" i="8"/>
  <c r="E121" i="8"/>
  <c r="E146" i="8"/>
  <c r="E154" i="8"/>
  <c r="I146" i="8" l="1"/>
  <c r="G146" i="8"/>
  <c r="K146" i="8" s="1"/>
  <c r="I100" i="8"/>
  <c r="G100" i="8"/>
  <c r="K100" i="8" s="1"/>
  <c r="I45" i="8"/>
  <c r="G45" i="8"/>
  <c r="K45" i="8" s="1"/>
  <c r="I154" i="8"/>
  <c r="I155" i="8" s="1"/>
  <c r="E155" i="8" s="1"/>
  <c r="G154" i="8"/>
  <c r="K154" i="8" s="1"/>
  <c r="K155" i="8" s="1"/>
  <c r="I103" i="8"/>
  <c r="G103" i="8"/>
  <c r="K103" i="8" s="1"/>
  <c r="I66" i="8"/>
  <c r="G66" i="8"/>
  <c r="K66" i="8" s="1"/>
  <c r="I121" i="8"/>
  <c r="G121" i="8"/>
  <c r="K121" i="8" s="1"/>
  <c r="I97" i="8"/>
  <c r="G97" i="8"/>
  <c r="K97" i="8" s="1"/>
  <c r="I34" i="8"/>
  <c r="G34" i="8"/>
  <c r="K34" i="8" s="1"/>
  <c r="I111" i="8"/>
  <c r="G111" i="8"/>
  <c r="K111" i="8" s="1"/>
  <c r="I75" i="8"/>
  <c r="G75" i="8"/>
  <c r="K75" i="8" s="1"/>
  <c r="I30" i="8"/>
  <c r="I147" i="8" s="1"/>
  <c r="E147" i="8" s="1"/>
  <c r="G30" i="8"/>
  <c r="K30" i="8" s="1"/>
  <c r="F492" i="9"/>
  <c r="F481" i="9"/>
  <c r="F452" i="9"/>
  <c r="F447" i="9"/>
  <c r="F443" i="9"/>
  <c r="F435" i="9"/>
  <c r="F428" i="9"/>
  <c r="F425" i="9"/>
  <c r="F406" i="9"/>
  <c r="F388" i="9"/>
  <c r="F380" i="9"/>
  <c r="F373" i="9"/>
  <c r="F341" i="9"/>
  <c r="F317" i="9"/>
  <c r="F310" i="9"/>
  <c r="F253" i="9"/>
  <c r="F244" i="9"/>
  <c r="F217" i="9"/>
  <c r="F210" i="9"/>
  <c r="F201" i="9"/>
  <c r="F166" i="9"/>
  <c r="F145" i="9"/>
  <c r="F122" i="9"/>
  <c r="F112" i="9"/>
  <c r="F94" i="9"/>
  <c r="J94" i="9" s="1"/>
  <c r="F91" i="9"/>
  <c r="F82" i="9"/>
  <c r="F77" i="9"/>
  <c r="J112" i="9" l="1"/>
  <c r="H112" i="9"/>
  <c r="J253" i="9"/>
  <c r="H253" i="9"/>
  <c r="L253" i="9" s="1"/>
  <c r="J447" i="9"/>
  <c r="H447" i="9"/>
  <c r="L447" i="9" s="1"/>
  <c r="J122" i="9"/>
  <c r="H122" i="9"/>
  <c r="J380" i="9"/>
  <c r="H380" i="9"/>
  <c r="L380" i="9" s="1"/>
  <c r="J428" i="9"/>
  <c r="H428" i="9"/>
  <c r="L428" i="9" s="1"/>
  <c r="J91" i="9"/>
  <c r="H91" i="9"/>
  <c r="J145" i="9"/>
  <c r="H145" i="9"/>
  <c r="L145" i="9" s="1"/>
  <c r="J217" i="9"/>
  <c r="H217" i="9"/>
  <c r="L217" i="9" s="1"/>
  <c r="J317" i="9"/>
  <c r="H317" i="9"/>
  <c r="L317" i="9" s="1"/>
  <c r="J388" i="9"/>
  <c r="H388" i="9"/>
  <c r="L388" i="9" s="1"/>
  <c r="J435" i="9"/>
  <c r="H435" i="9"/>
  <c r="L435" i="9" s="1"/>
  <c r="J481" i="9"/>
  <c r="H481" i="9"/>
  <c r="L481" i="9" s="1"/>
  <c r="L482" i="9" s="1"/>
  <c r="J201" i="9"/>
  <c r="H201" i="9"/>
  <c r="L201" i="9" s="1"/>
  <c r="J373" i="9"/>
  <c r="H373" i="9"/>
  <c r="L373" i="9" s="1"/>
  <c r="J425" i="9"/>
  <c r="H425" i="9"/>
  <c r="L425" i="9" s="1"/>
  <c r="J82" i="9"/>
  <c r="H82" i="9"/>
  <c r="J210" i="9"/>
  <c r="H210" i="9"/>
  <c r="L210" i="9" s="1"/>
  <c r="J310" i="9"/>
  <c r="H310" i="9"/>
  <c r="L310" i="9" s="1"/>
  <c r="J452" i="9"/>
  <c r="H452" i="9"/>
  <c r="L452" i="9" s="1"/>
  <c r="J166" i="9"/>
  <c r="H166" i="9"/>
  <c r="L166" i="9" s="1"/>
  <c r="J244" i="9"/>
  <c r="H244" i="9"/>
  <c r="L244" i="9" s="1"/>
  <c r="J341" i="9"/>
  <c r="H341" i="9"/>
  <c r="L341" i="9" s="1"/>
  <c r="J406" i="9"/>
  <c r="H406" i="9"/>
  <c r="L406" i="9" s="1"/>
  <c r="J443" i="9"/>
  <c r="H443" i="9"/>
  <c r="L443" i="9" s="1"/>
  <c r="J492" i="9"/>
  <c r="H492" i="9"/>
  <c r="L492" i="9" s="1"/>
  <c r="L493" i="9" s="1"/>
  <c r="J77" i="9"/>
  <c r="H77" i="9"/>
  <c r="E173" i="8"/>
  <c r="G147" i="8"/>
  <c r="E174" i="8"/>
  <c r="G174" i="8" s="1"/>
  <c r="G155" i="8"/>
  <c r="K147" i="8"/>
  <c r="L453" i="9" l="1"/>
  <c r="G173" i="8"/>
  <c r="E176" i="8"/>
  <c r="G176" i="8" s="1"/>
  <c r="J493" i="9"/>
  <c r="F493" i="9" s="1"/>
  <c r="J482" i="9"/>
  <c r="F482" i="9" s="1"/>
  <c r="H482" i="9" l="1"/>
  <c r="F497" i="9"/>
  <c r="H497" i="9" s="1"/>
  <c r="H493" i="9"/>
  <c r="F498" i="9"/>
  <c r="H498" i="9" s="1"/>
  <c r="J453" i="9"/>
  <c r="F453" i="9" s="1"/>
  <c r="F496" i="9" s="1"/>
  <c r="H496" i="9" l="1"/>
  <c r="F499" i="9"/>
  <c r="H499" i="9" l="1"/>
  <c r="F506" i="9"/>
</calcChain>
</file>

<file path=xl/sharedStrings.xml><?xml version="1.0" encoding="utf-8"?>
<sst xmlns="http://schemas.openxmlformats.org/spreadsheetml/2006/main" count="1112" uniqueCount="862">
  <si>
    <t>Splátka istiny z úveru na 20 b.j.I.etapa č.248- ŠFRB-splátka istiny</t>
  </si>
  <si>
    <t>212003-10</t>
  </si>
  <si>
    <t>634005-07</t>
  </si>
  <si>
    <t>Správa a VZ-parkov.karty,popl. za STK</t>
  </si>
  <si>
    <t>Správa OcÚ-všeobecný materiál</t>
  </si>
  <si>
    <t>Bežecký klub Led.Rovne-príspevok na činnosť-cestovné na súťaže</t>
  </si>
  <si>
    <t>Podtrieda</t>
  </si>
  <si>
    <t>Rozpočtová</t>
  </si>
  <si>
    <t>Kód</t>
  </si>
  <si>
    <t>funkčnej</t>
  </si>
  <si>
    <t>položka</t>
  </si>
  <si>
    <t>zdroja</t>
  </si>
  <si>
    <t>Text</t>
  </si>
  <si>
    <t xml:space="preserve">Všeobecné verejné služby </t>
  </si>
  <si>
    <t xml:space="preserve">Správa OcÚ - mzdy financované z rozp.obce  </t>
  </si>
  <si>
    <t>621-625007</t>
  </si>
  <si>
    <t xml:space="preserve">                  - odvody do fondov-fin.z rozp.obce </t>
  </si>
  <si>
    <t>611-01</t>
  </si>
  <si>
    <t xml:space="preserve">Zeleň - mzdy fin. z rozp. obce </t>
  </si>
  <si>
    <t>611-02</t>
  </si>
  <si>
    <t>Pren.výkon št.spr.-ochrana prírody,ovzdušia-mzdy fin.ŠR</t>
  </si>
  <si>
    <t xml:space="preserve">Zeleň  - odvody do fondov - fin.z rozp. obce </t>
  </si>
  <si>
    <t>Správa OcÚ - cestovné  náhrady</t>
  </si>
  <si>
    <t xml:space="preserve">                  - el. energia </t>
  </si>
  <si>
    <t>632001-01</t>
  </si>
  <si>
    <t xml:space="preserve">Zeleň,odpadové hospodárstvo- el. energia </t>
  </si>
  <si>
    <t>632001-03</t>
  </si>
  <si>
    <t xml:space="preserve">Správa OcÚ, hotel - plyn </t>
  </si>
  <si>
    <t>632001-04</t>
  </si>
  <si>
    <t>632001-05</t>
  </si>
  <si>
    <t xml:space="preserve">Správa OcÚ - vodné </t>
  </si>
  <si>
    <t>632001-06</t>
  </si>
  <si>
    <t xml:space="preserve">Zrážková voda v obci </t>
  </si>
  <si>
    <t>632001-07</t>
  </si>
  <si>
    <t xml:space="preserve">Zeleň,odpadové hospodárstvo - vodné </t>
  </si>
  <si>
    <t>Správa OcÚ - telef.popl.</t>
  </si>
  <si>
    <t>632003-01</t>
  </si>
  <si>
    <t>Zeleň - telef.popl.</t>
  </si>
  <si>
    <t>632003-03</t>
  </si>
  <si>
    <t xml:space="preserve">Správa OcÚ - všeobecný materiál </t>
  </si>
  <si>
    <t>633006-01</t>
  </si>
  <si>
    <t>633006-02</t>
  </si>
  <si>
    <t>633006-03</t>
  </si>
  <si>
    <t>633006-04</t>
  </si>
  <si>
    <t>Správa OcÚ-čistiace,pracovné prostriedky</t>
  </si>
  <si>
    <t>633006-05</t>
  </si>
  <si>
    <t>Zeleň-ochran.pracovné prostriedky</t>
  </si>
  <si>
    <t xml:space="preserve">Správa OcÚ - tlačivá, publikácie </t>
  </si>
  <si>
    <t>634001-01</t>
  </si>
  <si>
    <t>634003-01</t>
  </si>
  <si>
    <t xml:space="preserve">                  - havarij.poist.vozidiel </t>
  </si>
  <si>
    <t xml:space="preserve">                  - údržba kopír.stroja, toner</t>
  </si>
  <si>
    <t xml:space="preserve">                  - údržba áut</t>
  </si>
  <si>
    <t>635005-01</t>
  </si>
  <si>
    <t>Zeleň - údržba strojov , traktor</t>
  </si>
  <si>
    <t>635005-03</t>
  </si>
  <si>
    <t>636003-01</t>
  </si>
  <si>
    <t xml:space="preserve">Správa OcÚ  - výdavky na stravovanie </t>
  </si>
  <si>
    <t>637014-01</t>
  </si>
  <si>
    <t xml:space="preserve">Zeleň - výdavky na stravovanie </t>
  </si>
  <si>
    <t>637015-01</t>
  </si>
  <si>
    <t xml:space="preserve">                  - povinný prídel do soc. fondu </t>
  </si>
  <si>
    <t>625003-03</t>
  </si>
  <si>
    <t>Spolu</t>
  </si>
  <si>
    <t>01,1,2</t>
  </si>
  <si>
    <t>Finančná a rozpočtová oblasť</t>
  </si>
  <si>
    <t>Mzda kontrolóra</t>
  </si>
  <si>
    <t xml:space="preserve">Kontrolór - odvody do fondov </t>
  </si>
  <si>
    <t xml:space="preserve">Audítorské služby </t>
  </si>
  <si>
    <t>01,3,3</t>
  </si>
  <si>
    <t>Matrika - mzdy finan.zo ŠR</t>
  </si>
  <si>
    <t xml:space="preserve">           - mzdy finan.z rozp. obce</t>
  </si>
  <si>
    <t xml:space="preserve">           - odvody do fondov financ. z rozp. obce</t>
  </si>
  <si>
    <t>632001-02</t>
  </si>
  <si>
    <t>637015-52</t>
  </si>
  <si>
    <t>637014-02</t>
  </si>
  <si>
    <t xml:space="preserve">           - výdavky na stravovanie - z rozp. obce </t>
  </si>
  <si>
    <t xml:space="preserve">           -ošatné- zo ŠR</t>
  </si>
  <si>
    <t xml:space="preserve">01,7,0  </t>
  </si>
  <si>
    <t xml:space="preserve">Transakcie verejného dlhu </t>
  </si>
  <si>
    <t>651002-01</t>
  </si>
  <si>
    <t>651002-02</t>
  </si>
  <si>
    <t>Úver 20 b.j.a TV-II.etapa r.2007-ŠFRB-úroky z úveru</t>
  </si>
  <si>
    <t>02,2,0</t>
  </si>
  <si>
    <t xml:space="preserve">Civilná obrana </t>
  </si>
  <si>
    <t xml:space="preserve">CO- odmena skladníka </t>
  </si>
  <si>
    <t xml:space="preserve">Spolu </t>
  </si>
  <si>
    <t>03,1,0</t>
  </si>
  <si>
    <t>Obecná polícia</t>
  </si>
  <si>
    <t xml:space="preserve">                        - odvody do fondov</t>
  </si>
  <si>
    <t>03,2,0</t>
  </si>
  <si>
    <t xml:space="preserve">Požiarna ochrana </t>
  </si>
  <si>
    <t>632002-01</t>
  </si>
  <si>
    <t>PZ H.Hôrka - všeobecný materiál</t>
  </si>
  <si>
    <t>PZ L.Rovne - všeobecný materiál</t>
  </si>
  <si>
    <t xml:space="preserve">        -Led.Rovne- PHM, oleje </t>
  </si>
  <si>
    <t xml:space="preserve">        -Hor.Hôrka-PHM, oleje</t>
  </si>
  <si>
    <t xml:space="preserve">        - Led.Rovne- údržba vozidiel </t>
  </si>
  <si>
    <t>634002-01</t>
  </si>
  <si>
    <t xml:space="preserve">        - Hor.Hôrka - údržba vozidiel</t>
  </si>
  <si>
    <t xml:space="preserve">        -Led.Rovne- zákon.poistenie vozidiel</t>
  </si>
  <si>
    <t>PZ H.Hôrka-zákonn.poistenie za vozidlo</t>
  </si>
  <si>
    <t>637012-02</t>
  </si>
  <si>
    <t>PZ L.Rovne-poplatky za STK</t>
  </si>
  <si>
    <t>04,1,2</t>
  </si>
  <si>
    <t>Všeobecná pracovná a ekonomická oblasť</t>
  </si>
  <si>
    <t>635006-01</t>
  </si>
  <si>
    <t xml:space="preserve"> </t>
  </si>
  <si>
    <t>04,4,3</t>
  </si>
  <si>
    <t>Staveb.poriadok,vyvlast.konanie,pozem.komunikácie</t>
  </si>
  <si>
    <t xml:space="preserve">Mzdy financované zo ŠR </t>
  </si>
  <si>
    <t xml:space="preserve">Mzdy finan.z refundácii obcí </t>
  </si>
  <si>
    <t xml:space="preserve">Mzdy finan.z rozp. obce </t>
  </si>
  <si>
    <t xml:space="preserve">Odvody do fondov - fin. zo ŠR </t>
  </si>
  <si>
    <t>Odvody do fondov - fin. z refundácii obcí</t>
  </si>
  <si>
    <t xml:space="preserve">Odvody do fondov - fin. z rozp. obce </t>
  </si>
  <si>
    <t xml:space="preserve">Stravné - fin. z rozp.obce </t>
  </si>
  <si>
    <t>04,5,1</t>
  </si>
  <si>
    <t xml:space="preserve">Cestná doprava </t>
  </si>
  <si>
    <t xml:space="preserve">Zimná údržba ciest </t>
  </si>
  <si>
    <t>04,7,3</t>
  </si>
  <si>
    <t xml:space="preserve">Cestovný ruch </t>
  </si>
  <si>
    <t>05,1,0</t>
  </si>
  <si>
    <t>Nakladanie s odpadmi</t>
  </si>
  <si>
    <t>634004-01</t>
  </si>
  <si>
    <t>Odvoz plastov,separácia odpadu</t>
  </si>
  <si>
    <t xml:space="preserve">                              - odvody z miezd</t>
  </si>
  <si>
    <t xml:space="preserve">                              -stravné</t>
  </si>
  <si>
    <t>06,4,0</t>
  </si>
  <si>
    <t>Verejné osvetlenie</t>
  </si>
  <si>
    <t>Údržba verejného  osvetlenia</t>
  </si>
  <si>
    <t>06,6,0</t>
  </si>
  <si>
    <t>Bývanie a občianska vybavenosť</t>
  </si>
  <si>
    <t>Les.spol.Medné-el.energia</t>
  </si>
  <si>
    <t>20b.j I.et.Súhradka č.248 - nájomné byty - el.energia</t>
  </si>
  <si>
    <t xml:space="preserve">                                             - vykurovanie</t>
  </si>
  <si>
    <t xml:space="preserve">                                             - vodné </t>
  </si>
  <si>
    <t>632002-05</t>
  </si>
  <si>
    <t>07,6,0</t>
  </si>
  <si>
    <t>Zdravotníctvo</t>
  </si>
  <si>
    <t>08,1,0</t>
  </si>
  <si>
    <t>Kultúra, náboženstvo, šport. služby</t>
  </si>
  <si>
    <t>Podpora zariadenia- šport ŠK Rona</t>
  </si>
  <si>
    <t>08,2,0</t>
  </si>
  <si>
    <t>Kultúrne služby</t>
  </si>
  <si>
    <t xml:space="preserve">Vianočná výzdoba obce </t>
  </si>
  <si>
    <t>Ostatné kultúrne služby</t>
  </si>
  <si>
    <t xml:space="preserve">                   - odmeny na dohodu</t>
  </si>
  <si>
    <t>08,3,0</t>
  </si>
  <si>
    <t>Vysielacie, vydávateľské služby</t>
  </si>
  <si>
    <t>Tel.kábel.rozvod - el.energia</t>
  </si>
  <si>
    <t>Koncesionárske poplatky</t>
  </si>
  <si>
    <t>08,4,0</t>
  </si>
  <si>
    <t>Náboženské a iné spoločenské služby</t>
  </si>
  <si>
    <t>642006-01</t>
  </si>
  <si>
    <t>Člen .príspevok do združenia SPOZ</t>
  </si>
  <si>
    <t>642006-02</t>
  </si>
  <si>
    <t>Člen.príspevok do ZMOSu</t>
  </si>
  <si>
    <t>642006-03</t>
  </si>
  <si>
    <t>09.1.1.1</t>
  </si>
  <si>
    <t>Predškolská výchova a základné vzdelávanie</t>
  </si>
  <si>
    <t>636001-01</t>
  </si>
  <si>
    <t>09.1.2.1</t>
  </si>
  <si>
    <t>Dotácia ZŠ na vzdelávacie poukazy</t>
  </si>
  <si>
    <t>09,5,0</t>
  </si>
  <si>
    <t>Vzdelávanie</t>
  </si>
  <si>
    <t>Zariadenia sociál. služieb</t>
  </si>
  <si>
    <t xml:space="preserve">                       - prepravné zájazd, ostané výdav.</t>
  </si>
  <si>
    <t>Opatrovateľská služba v obci</t>
  </si>
  <si>
    <t xml:space="preserve">Ďalšie sociálne služby </t>
  </si>
  <si>
    <t>821005-01</t>
  </si>
  <si>
    <t>821005-02</t>
  </si>
  <si>
    <t>Sumarizácia :</t>
  </si>
  <si>
    <t>Hospodárenie celkom</t>
  </si>
  <si>
    <t>prostriedkov obce.</t>
  </si>
  <si>
    <t>a výdavky uskutoč. z týchto prostriedkov, fin. prostriedky zo ŠR na prenesený výkon štátnej správy.</t>
  </si>
  <si>
    <t>Bežné príjmy</t>
  </si>
  <si>
    <t>Rozpoč.</t>
  </si>
  <si>
    <t>podpoložka</t>
  </si>
  <si>
    <t>Daň z príjmov fyzických osôb</t>
  </si>
  <si>
    <t>Výnos dane z príjmov poukázaný územnej samospráve</t>
  </si>
  <si>
    <t xml:space="preserve">Daň z majetku </t>
  </si>
  <si>
    <t xml:space="preserve">Daň z nehnuteľností - pozemky </t>
  </si>
  <si>
    <t xml:space="preserve">Daň z nehnuteľností   - stavby  </t>
  </si>
  <si>
    <t xml:space="preserve">Dane za špecifické služby </t>
  </si>
  <si>
    <t>Daň  -  za psa</t>
  </si>
  <si>
    <t>Daň za užívanie verej.priestranstva-tržnica</t>
  </si>
  <si>
    <t>Daň za ubytovanie</t>
  </si>
  <si>
    <t>133012-01</t>
  </si>
  <si>
    <t>Daň za užívanie verej.priestranstva-unimobunky</t>
  </si>
  <si>
    <t>133013-01</t>
  </si>
  <si>
    <t>Miestny poplatok za komunálny odpad - FO</t>
  </si>
  <si>
    <t>133013-02</t>
  </si>
  <si>
    <t>Miestny poplatok za komunálny odpad - PO</t>
  </si>
  <si>
    <t>212003-03</t>
  </si>
  <si>
    <t>212003-05</t>
  </si>
  <si>
    <t xml:space="preserve">                       - nájomné byty - 20 b.j.I.et. - Súhradka č.248</t>
  </si>
  <si>
    <t>212003-07</t>
  </si>
  <si>
    <t>212003-06</t>
  </si>
  <si>
    <t xml:space="preserve">                       - miestnosti v Kultúrnom dome  Hor.Hôrka </t>
  </si>
  <si>
    <t>212003-09</t>
  </si>
  <si>
    <t xml:space="preserve">                       -miestnosti v Kultúrnom dome  Medné</t>
  </si>
  <si>
    <t>Správne poplatky</t>
  </si>
  <si>
    <t>221004-01</t>
  </si>
  <si>
    <t>221004-02</t>
  </si>
  <si>
    <t>221004-04</t>
  </si>
  <si>
    <t xml:space="preserve">poplatky za rybárske lístky </t>
  </si>
  <si>
    <t>221004-05</t>
  </si>
  <si>
    <t xml:space="preserve">                                                                      </t>
  </si>
  <si>
    <t>Normatívne PK-  bežné výdavky - ZŠ</t>
  </si>
  <si>
    <t>Nenormatívne bežné výdavky -PK-  ZŠ -  vzdelávacie poukazy-financ.zo ŠR</t>
  </si>
  <si>
    <r>
      <t xml:space="preserve">Kód zdroja 41- príjmy z daní a poplatkov, príjmy z prenájmu a služieb, podielové dane </t>
    </r>
    <r>
      <rPr>
        <sz val="12"/>
        <rFont val="Arial CE"/>
        <family val="2"/>
        <charset val="238"/>
      </rPr>
      <t>a následne  uskutočnené výdavky z týchto prostriedkov</t>
    </r>
  </si>
  <si>
    <t>1.5.</t>
  </si>
  <si>
    <t>Nenormatívne bežné výdavky -PK-dopravné pre žiakov ZŠ -bežné</t>
  </si>
  <si>
    <t xml:space="preserve">Vývoz všetkého druhu odpadu-veľkoobjemové kontajnery-prepravné </t>
  </si>
  <si>
    <t>223001-03</t>
  </si>
  <si>
    <t xml:space="preserve">                                - LEDROV </t>
  </si>
  <si>
    <t>223001-06</t>
  </si>
  <si>
    <t>223001-12</t>
  </si>
  <si>
    <t>223001-13</t>
  </si>
  <si>
    <t>223001-14</t>
  </si>
  <si>
    <t xml:space="preserve">za relácie v miestnom rozhlase </t>
  </si>
  <si>
    <t>223001-18</t>
  </si>
  <si>
    <t>Prefakturácia el.energie- Lesný komposes.Medné</t>
  </si>
  <si>
    <t>Miestny poplatok za znečisťovanie ovzdušia</t>
  </si>
  <si>
    <t xml:space="preserve">Úroky z účtov finančného hospodárenia </t>
  </si>
  <si>
    <t>Ostatné príjjmy-3% z výťažkov-zábavných hracích prístrojov</t>
  </si>
  <si>
    <t xml:space="preserve">Refundácia mzdy skladníka CO </t>
  </si>
  <si>
    <t>311-01</t>
  </si>
  <si>
    <t xml:space="preserve">Stavebný poriadok - spoločný úrad - obec Zubák </t>
  </si>
  <si>
    <t>311-02</t>
  </si>
  <si>
    <t xml:space="preserve">                                                  - Hor.Breznica </t>
  </si>
  <si>
    <t>311-03</t>
  </si>
  <si>
    <t>Správa OcÚ - portál obce</t>
  </si>
  <si>
    <t xml:space="preserve">                       </t>
  </si>
  <si>
    <t xml:space="preserve">                                                  - Dol.Breznica</t>
  </si>
  <si>
    <t>311-04</t>
  </si>
  <si>
    <t xml:space="preserve">                                                  - Lednica</t>
  </si>
  <si>
    <t>311-05</t>
  </si>
  <si>
    <t xml:space="preserve">                                                  - Kvašov </t>
  </si>
  <si>
    <t>311-06</t>
  </si>
  <si>
    <t xml:space="preserve">                                                  - Horovce</t>
  </si>
  <si>
    <t>Dotácia na prenesené kompetencie ZŠ LR-mzdy a bežné výdavky</t>
  </si>
  <si>
    <t xml:space="preserve">Dotácia na financovanie matriky </t>
  </si>
  <si>
    <t>Dotácia-prenes.výkon-evidencia a registrácia obyvateľstva</t>
  </si>
  <si>
    <t>312001-313</t>
  </si>
  <si>
    <t>Bežné príjmy spolu :</t>
  </si>
  <si>
    <t>Kapitálové príjmy</t>
  </si>
  <si>
    <t xml:space="preserve">Kapitálové príjmy </t>
  </si>
  <si>
    <t>Kapitálové príjmy spolu :</t>
  </si>
  <si>
    <t>Príjmové finančné operácie</t>
  </si>
  <si>
    <t>Príjm.fin. operácie-príjmy z transakcii s finanč.aktív.a pasív.</t>
  </si>
  <si>
    <t>Príjmové finančné operácie spolu :</t>
  </si>
  <si>
    <t>Rekapitulácia príjmov</t>
  </si>
  <si>
    <t xml:space="preserve">                        - výstroj</t>
  </si>
  <si>
    <t xml:space="preserve">                        - odchyt psov</t>
  </si>
  <si>
    <t xml:space="preserve">                        -stravné lístky</t>
  </si>
  <si>
    <t>Program 1 : Plánovanie, manažment a kontrola</t>
  </si>
  <si>
    <t>ram</t>
  </si>
  <si>
    <t>1.3.</t>
  </si>
  <si>
    <t>Program 4: Služby občanom</t>
  </si>
  <si>
    <t>Program 5 : Bezpečnosť, právo a poriadok</t>
  </si>
  <si>
    <t>5.2.</t>
  </si>
  <si>
    <t>5.1.</t>
  </si>
  <si>
    <t>5.3.</t>
  </si>
  <si>
    <t>Program 7 : Komunikácie a verejné priestranstvá</t>
  </si>
  <si>
    <t>Program 10 : Kultúra, šport</t>
  </si>
  <si>
    <t>10.1.</t>
  </si>
  <si>
    <t>Program 6 : Odpadové hospodárstvo</t>
  </si>
  <si>
    <t>6.1.</t>
  </si>
  <si>
    <t>5.4.</t>
  </si>
  <si>
    <t>Program 3 : Interné služby</t>
  </si>
  <si>
    <t>Program 2 : Propagácia a marketing</t>
  </si>
  <si>
    <t>2.1.</t>
  </si>
  <si>
    <t>Program 8 : Vzdelávanie</t>
  </si>
  <si>
    <t>Program 12 : Sociálne služby</t>
  </si>
  <si>
    <t>12.2.</t>
  </si>
  <si>
    <t xml:space="preserve">Úroky z  úveru-Dexia Komunal univerzálny úver </t>
  </si>
  <si>
    <t>klasifi</t>
  </si>
  <si>
    <t>kácie</t>
  </si>
  <si>
    <t>MŠ SR-dotácia pre vých.a vzdel.predškolák.MŠ-orig.kompetencie</t>
  </si>
  <si>
    <t>v €</t>
  </si>
  <si>
    <t>Prenájom tenisových kurtov</t>
  </si>
  <si>
    <t>223001-10</t>
  </si>
  <si>
    <t>Prefakt.za geometric.plány-Cig.jarok-garáže a ostatné</t>
  </si>
  <si>
    <t>312001-16</t>
  </si>
  <si>
    <t>Záškoláctvo-rodinné prídavky</t>
  </si>
  <si>
    <t>312001-32</t>
  </si>
  <si>
    <t>312001-33</t>
  </si>
  <si>
    <t>Dotácia-škol.pomôcky žiakov v hmotnej núdzi v ZŠ</t>
  </si>
  <si>
    <t>Ostatná všeobecná prac.oblasť -odvody z dohôd</t>
  </si>
  <si>
    <t>Súdne a iné poplatky,popl.STK</t>
  </si>
  <si>
    <t xml:space="preserve">                        - PHM</t>
  </si>
  <si>
    <t xml:space="preserve">                       -zákonné poistenie,havarijné-vozidlo</t>
  </si>
  <si>
    <t xml:space="preserve">                       -  všeobecný material   </t>
  </si>
  <si>
    <t xml:space="preserve">                        - služobné motorové vozidlo, údržba </t>
  </si>
  <si>
    <t xml:space="preserve">Kanc.potreby - fin. z rozp.obce </t>
  </si>
  <si>
    <t>Prenes. výk.-ochrana prírody,ovzdušia,štát.vod.spr.-dotácia-na mzdy</t>
  </si>
  <si>
    <t>MŠ-výdavky z vlastných rozpočtových príjmov</t>
  </si>
  <si>
    <t xml:space="preserve">MŠ-Bežné výdavky na predškolskú výchovu-financované z MŠ SR </t>
  </si>
  <si>
    <t xml:space="preserve">ZŠ-ŠJ - originálne kompet.bež.výdavky fin.z rozp.obce-z podiel.daní obce </t>
  </si>
  <si>
    <t>ZŠ- ŠKD originálne kompet.bežné výdavky fin.z rozp.obce-z podiel.daní</t>
  </si>
  <si>
    <t xml:space="preserve">MŠ,ŠJ-origi.kompet.-bežné výdavky financ. z rozp.obce-z podiel.daní obce        </t>
  </si>
  <si>
    <t>Dotácia-škol.pomôcky žiakov v hmotnej núdzi v ZŠ-financ.zo ŠR</t>
  </si>
  <si>
    <t xml:space="preserve">zálohy na služ. a vedľajšie poplatky - 20 b.j.I.etapa 248 Súhradka </t>
  </si>
  <si>
    <t xml:space="preserve">                                                       Bežné príjmy</t>
  </si>
  <si>
    <t>Funkčná a ekonomická klasifikácia výdavkov , v eurách</t>
  </si>
  <si>
    <t xml:space="preserve">                       - telefónne poplatky , </t>
  </si>
  <si>
    <t>637005-01</t>
  </si>
  <si>
    <t xml:space="preserve">                       - nájomné byty - 20 b.j.II.etapa - Súhradka č.247</t>
  </si>
  <si>
    <t>637005-07</t>
  </si>
  <si>
    <t>Očkovanie psov v obci-poplatok</t>
  </si>
  <si>
    <t>Úver 20 b.j.č.248-ŠFRB-úroky z úveru</t>
  </si>
  <si>
    <t>Splátka úveru ŠFRB-výstavba OS 20 bj.II.et.TV č.247-istina</t>
  </si>
  <si>
    <t xml:space="preserve">                              -všeobecný materiál,kancel.potreby,vrecia</t>
  </si>
  <si>
    <t>20b.j II.et.Súhradka č.247 - nájomné byty - el.energia</t>
  </si>
  <si>
    <t>Posudkový lekár-odmena a dohodu-opatrovateľská služba</t>
  </si>
  <si>
    <t xml:space="preserve"> B) NEDAŇOVÉ PRÍJMY </t>
  </si>
  <si>
    <t xml:space="preserve">I. Príjmy z podnikania </t>
  </si>
  <si>
    <t>II. Príjmy z vlastníctva majetku</t>
  </si>
  <si>
    <t xml:space="preserve">III. Administratívne a iné poplatky a platby </t>
  </si>
  <si>
    <t xml:space="preserve">1.  Administratívne  poplatky  </t>
  </si>
  <si>
    <t>2. Poplatky a platby z nepriem.a náhod.predaja a služieb</t>
  </si>
  <si>
    <t xml:space="preserve">3.  Ďalšie administratívne poplatky a platby </t>
  </si>
  <si>
    <t xml:space="preserve">III.  Úroky z domácich pôžičiek a vkladov </t>
  </si>
  <si>
    <t xml:space="preserve">IV.  Iné nedaňové príjmy </t>
  </si>
  <si>
    <t>1.  Ostatné príjmy</t>
  </si>
  <si>
    <t>C)  GRANTY a TRANSFERY</t>
  </si>
  <si>
    <t>I.  Tuzemské bežné  granty</t>
  </si>
  <si>
    <t xml:space="preserve">II.  Transfery v rámci verejnej správy </t>
  </si>
  <si>
    <t>Bežné výdavky podľa programov</t>
  </si>
  <si>
    <t xml:space="preserve"> A)  DAŇOVÉ PRÍJMY </t>
  </si>
  <si>
    <t>Stavebný poriadok-telef.popl-z  rozp.obce</t>
  </si>
  <si>
    <t>Podprogram 1.3: Kontrolór, audit</t>
  </si>
  <si>
    <t>8.1.</t>
  </si>
  <si>
    <t>8.2.</t>
  </si>
  <si>
    <t>8.3.</t>
  </si>
  <si>
    <t>8.4.</t>
  </si>
  <si>
    <t>Podprogram 7.1: Miestne komunikácie</t>
  </si>
  <si>
    <t>7.1.</t>
  </si>
  <si>
    <t>4.2.</t>
  </si>
  <si>
    <t>4.3.</t>
  </si>
  <si>
    <t>4.4.</t>
  </si>
  <si>
    <t>ZŠ-výdavky z vlastných rozpočtových príjmov</t>
  </si>
  <si>
    <t>Program 9 : Rekonštrukcia, modernizácia a ostatné akcie investičného charakteru</t>
  </si>
  <si>
    <t>9.1.</t>
  </si>
  <si>
    <t>12.1.</t>
  </si>
  <si>
    <t>3.1.</t>
  </si>
  <si>
    <t>Program 11 : Verejná zeleň a všeobecná pracovná činnosť</t>
  </si>
  <si>
    <t>1.7.</t>
  </si>
  <si>
    <t>rozpočtu</t>
  </si>
  <si>
    <t>Obecná polícia-mzdové náklady na 2 pracovníkov</t>
  </si>
  <si>
    <t>1.1.</t>
  </si>
  <si>
    <t>1.4.</t>
  </si>
  <si>
    <t>Podprogram 10.1: Družba Skalité</t>
  </si>
  <si>
    <t>Program 10 : Kultúra, šport, zdravotníctvo</t>
  </si>
  <si>
    <t>Podprogram 10.2: Zdravotníctvo</t>
  </si>
  <si>
    <t>10.2.</t>
  </si>
  <si>
    <t>Podprogram 10.3: Financovanie kultúrnych a športových aktivít v obci</t>
  </si>
  <si>
    <t>10.3.</t>
  </si>
  <si>
    <t>Podprogram 10.4: Kultúrne a športové činnosti v obci,vianočná výzdoba</t>
  </si>
  <si>
    <t>10.4.</t>
  </si>
  <si>
    <t>Podprogram 10.5: Ostatné kultúrne činnosti</t>
  </si>
  <si>
    <t>1.6.</t>
  </si>
  <si>
    <t>1.8.</t>
  </si>
  <si>
    <t>Bežné príjmy spolu:</t>
  </si>
  <si>
    <t>Kapitálové príjmy spolu:</t>
  </si>
  <si>
    <t>Príjmové finančné operácie spolu:</t>
  </si>
  <si>
    <t>Bežné výdavky podľa programov spolu :</t>
  </si>
  <si>
    <t>Kapitálové výdavky podľa programov</t>
  </si>
  <si>
    <t>Kapitálové výdavky  podľa programov spolu :</t>
  </si>
  <si>
    <t>Výdavkové finančné operácie podľa programov</t>
  </si>
  <si>
    <t>Výdavkové finančné operácie podľa programov spolu :</t>
  </si>
  <si>
    <t>Kapitálové výdavky podľa programov spolu :</t>
  </si>
  <si>
    <t>Rozpočtové výdavky podľa programov spolu</t>
  </si>
  <si>
    <t>Rozpočtové príjmy spolu</t>
  </si>
  <si>
    <t>10.5.</t>
  </si>
  <si>
    <t>1.2.</t>
  </si>
  <si>
    <t>Podprogram 1.2: Obecná rada, obecné zastupiteľstvo, zástupca starostu, komisie</t>
  </si>
  <si>
    <t xml:space="preserve">Dane z príjmov, ziskov a kapitálového majetku od FO,PO </t>
  </si>
  <si>
    <t xml:space="preserve">            </t>
  </si>
  <si>
    <t>Podprogram 1.1: Činnosť a prevádzka obecného úradu</t>
  </si>
  <si>
    <t xml:space="preserve">              </t>
  </si>
  <si>
    <t>Podprogram 4.2: Matrika</t>
  </si>
  <si>
    <t>Čerpačka-kanalizácia Družstevná-elektrická energia</t>
  </si>
  <si>
    <t>637011-03</t>
  </si>
  <si>
    <t>637012-01</t>
  </si>
  <si>
    <t>Podprogram 4.3: Registrácia a evidencia obyvateľstva</t>
  </si>
  <si>
    <t>Podprogram 1.4: ŠFRB, úvery, úroky</t>
  </si>
  <si>
    <t>Podprogram 5.1: Civilná ochrana</t>
  </si>
  <si>
    <t>MŠ-vlastné rozpočtové príjmy-zahrnuté v rozpočte MŠ</t>
  </si>
  <si>
    <t>Podprogram 5.2: Obecná polícia</t>
  </si>
  <si>
    <t>Podprogram 5.3: Požiarna ochrana</t>
  </si>
  <si>
    <t>Podprogram 4.4: Stavebný poriadok, pozemné komunikácie a vyvlastň.konanie</t>
  </si>
  <si>
    <t>Podprogram 6.1: Zber a likvidácia odpadu</t>
  </si>
  <si>
    <t>Podprogram 5.4: Verejné osvetlenie</t>
  </si>
  <si>
    <t>Podprogram 3.1: Bývanie a občianska vybavenosť</t>
  </si>
  <si>
    <t>Podprogram 2.1: Mediálne služby, televízny kábel.rozvod a miestny rozhlas</t>
  </si>
  <si>
    <t xml:space="preserve">                  </t>
  </si>
  <si>
    <t>Podprogram 1.6: Členstvo obce v združeniach</t>
  </si>
  <si>
    <t>Podprogram 8.1: Materská škola s právnou subjektivitou</t>
  </si>
  <si>
    <t xml:space="preserve">                  - reprezentačné, propagačné mater.,  </t>
  </si>
  <si>
    <t>OcÚ-odplata za stravenky</t>
  </si>
  <si>
    <t xml:space="preserve">Správa OcU-sociálne-dohoda o prac.činnosti </t>
  </si>
  <si>
    <t>Správa OcU-sociálne-odvody z dohody o prac.činn.</t>
  </si>
  <si>
    <t xml:space="preserve">CO- odvody z dohody- skladníka </t>
  </si>
  <si>
    <t>Podprogram 8.2: Základná  škola s právnou subjektivitou</t>
  </si>
  <si>
    <t>Podprogram 8.3: Školská jedáleň pri ZŠ</t>
  </si>
  <si>
    <t>Podprogram 8.4: Voľnočasové zariadenie ŠKD pri ZŠ</t>
  </si>
  <si>
    <t>Podprogram 1.7: Školenia</t>
  </si>
  <si>
    <t>Podprogram 12.1: Pomoc seniorom a občanom v hmotnej núdzi</t>
  </si>
  <si>
    <t>Podprogram 12.2: Opatrovateľská služba</t>
  </si>
  <si>
    <t>Podprogram 9.1: Realizácia akcií investičného charakteru</t>
  </si>
  <si>
    <t>Podprogram 1.8: ŠFRB,úvery- istina, pôžička od SEWONu</t>
  </si>
  <si>
    <t xml:space="preserve">Kód zdroja 111- finančné prostriedky poskytnuté zo štátneho rozpočtu prostredníctvom transferov </t>
  </si>
  <si>
    <t>221004-07</t>
  </si>
  <si>
    <t>Správne poplatky-malý zdroj znečistenia</t>
  </si>
  <si>
    <t>Prefakturácia-  odpredaj smetných nádob</t>
  </si>
  <si>
    <t>312012-013</t>
  </si>
  <si>
    <t>312012-133</t>
  </si>
  <si>
    <t>312012-153</t>
  </si>
  <si>
    <t>312012-253</t>
  </si>
  <si>
    <t>312012-263</t>
  </si>
  <si>
    <t>312012-373</t>
  </si>
  <si>
    <t>312012-393</t>
  </si>
  <si>
    <t>312012-48</t>
  </si>
  <si>
    <t>Funkčná a ekonomická klasifikácia príjmov , v eurách</t>
  </si>
  <si>
    <t>Usmernenie ku kódovaniu zdrojov pri uskutočnených príjmoch a výdavkoch rozpočtových</t>
  </si>
  <si>
    <t>OcÚ-nemoc.dávky do 10 dní</t>
  </si>
  <si>
    <t xml:space="preserve">         -putovný pohár-súťaže</t>
  </si>
  <si>
    <t>Rekonštr.sústavy verejného osvetlenia Súhr.Majer-poistenie stavby</t>
  </si>
  <si>
    <t>637015-55</t>
  </si>
  <si>
    <t>Slovenský rybár.zväz  LR-príspevok na činnosť-materiál,tlačivá-ryb.lístky</t>
  </si>
  <si>
    <t>KD Medné-opravy a údržba</t>
  </si>
  <si>
    <t xml:space="preserve">KD   Medné  - el.energia,voda, </t>
  </si>
  <si>
    <t xml:space="preserve">zálohy na služby a vedľajšie poplatky - 20 b.j.II.etapa č.247, Súhradka </t>
  </si>
  <si>
    <t>223001-35</t>
  </si>
  <si>
    <t>223001-58</t>
  </si>
  <si>
    <t>Dotácia-pre ZŠ-na žiakov zo soc.znevýhod.prostredia</t>
  </si>
  <si>
    <t>Obv.ban.úrad-z vyť.ner.surovín-DP Beluša</t>
  </si>
  <si>
    <t xml:space="preserve">Zeleň - plyn,uhlie </t>
  </si>
  <si>
    <t xml:space="preserve">Správa OcÚ - zákon.poist.vozidiel,poist.osôb vo vozidle </t>
  </si>
  <si>
    <t xml:space="preserve">                 - údržba výpočtovej techniky </t>
  </si>
  <si>
    <t>636001-03</t>
  </si>
  <si>
    <t>Prenájom poštového priečinka</t>
  </si>
  <si>
    <t xml:space="preserve">Poštové služby-doručenky,financ. z rozpočtu obce   </t>
  </si>
  <si>
    <t xml:space="preserve">Poštové služby-doručenky za okolité obce fin.z refundácii obcí-k prefakturácií </t>
  </si>
  <si>
    <t>Mesto Púchov-financovanie záujmového vzdelávania-CVČ-príspevok z rozpočtu obce</t>
  </si>
  <si>
    <t>642015-01</t>
  </si>
  <si>
    <t>Zeleň-nemoc.dávky do 10 dní</t>
  </si>
  <si>
    <t xml:space="preserve">Poplatky bankám-za vedenie účtov,poskyt.údajov pre audit </t>
  </si>
  <si>
    <t>631001-02</t>
  </si>
  <si>
    <t xml:space="preserve">           - cestovné náhrady-školenie </t>
  </si>
  <si>
    <t xml:space="preserve">           -poplatky za školenie-z rozp.obce</t>
  </si>
  <si>
    <t>01,6,0</t>
  </si>
  <si>
    <t>651002-07</t>
  </si>
  <si>
    <t>Nenormatívne bež. výdavky - pre ZŠ-žiaci zo soc.znevýhod.prostredia-fin.ŠR</t>
  </si>
  <si>
    <t>Staveb.poriadok-cestovné na školenie</t>
  </si>
  <si>
    <t>Stavebný poriadok-školenie,semináre</t>
  </si>
  <si>
    <t>634004-3</t>
  </si>
  <si>
    <t>Bezpečnostno-technické služby</t>
  </si>
  <si>
    <t>633016-01</t>
  </si>
  <si>
    <t>634004-02</t>
  </si>
  <si>
    <t>637015-47</t>
  </si>
  <si>
    <t>Zakrytie a rekultiv.skládky TKO-poistenie majetku po kolaudácii</t>
  </si>
  <si>
    <t>06,2,0</t>
  </si>
  <si>
    <t>632001-08</t>
  </si>
  <si>
    <t>Kód zdroja 43 - príjmy z predaja majetku obce a následné použitie týchto prostriedkov na uskutočnené kapitálové výdavky</t>
  </si>
  <si>
    <t>20 b.j.II.etapa č.247-materiál na opravy</t>
  </si>
  <si>
    <t>634004-03</t>
  </si>
  <si>
    <t>OS 20 bj-I.et.č.248-rozúčtovanie nájomného</t>
  </si>
  <si>
    <t>OS 20 bj-II.et.aTV č.247-rozúčtovanie nájomného</t>
  </si>
  <si>
    <t>20 b.j.I.etapa č.248 -poistenie budovy- živelné</t>
  </si>
  <si>
    <t>637015-02</t>
  </si>
  <si>
    <t>20 b.j.II.etapa č.247 -poistenie budovy- živelné</t>
  </si>
  <si>
    <t>63315-04</t>
  </si>
  <si>
    <t xml:space="preserve">Kultúra šport-prepravné futbalisti </t>
  </si>
  <si>
    <t xml:space="preserve">obradná sieň - kvety na sobáše,material </t>
  </si>
  <si>
    <t>11H</t>
  </si>
  <si>
    <t>Spotreba el.energie, záloha na obdobie -polročne</t>
  </si>
  <si>
    <t>Megawaste-Uloženie odpadu na novú skládku Podstránie v kalendár.roku</t>
  </si>
  <si>
    <t>Verej.osvetl.-el.merania-poplatky,aktivácia</t>
  </si>
  <si>
    <t>Slov.pozemk.fond-prenájom pozemkov,zariadení</t>
  </si>
  <si>
    <t>účast.poplatky za školenie zamestnancov,semináre</t>
  </si>
  <si>
    <t xml:space="preserve">                       - deň úcty k starším, MDŽ</t>
  </si>
  <si>
    <t>22003-01</t>
  </si>
  <si>
    <t>Pokuty uložené obecnou políciou-odvod obci</t>
  </si>
  <si>
    <t>dotácia ZŠ na úhradu dopravného žiakom</t>
  </si>
  <si>
    <t>Klub dôchodcov LR - el.energia</t>
  </si>
  <si>
    <t xml:space="preserve">           - odvody do fondov financ. zo ŠR</t>
  </si>
  <si>
    <t xml:space="preserve">Správa OcÚ - PHM, oleje </t>
  </si>
  <si>
    <t>Pod</t>
  </si>
  <si>
    <t>prog</t>
  </si>
  <si>
    <t>212003-12</t>
  </si>
  <si>
    <t>Prenájom budov - Ledrov ( zdravotné str., Ledrov, Dom služieb) - nájomná zmluva</t>
  </si>
  <si>
    <t>642007-02</t>
  </si>
  <si>
    <t>Ledrov -  (50% náklady  cintorín. služby a budova Ledrov ), dľa zmluvy</t>
  </si>
  <si>
    <t>212003-04</t>
  </si>
  <si>
    <t>Kúpalisko -elektrická energia</t>
  </si>
  <si>
    <t>08,6,0</t>
  </si>
  <si>
    <t>10,2,0</t>
  </si>
  <si>
    <t>10,7,0</t>
  </si>
  <si>
    <t>20 b.j.I.etapa č.248 -oprava budovy, výmena meračov, maliar.práce</t>
  </si>
  <si>
    <t>63506-10</t>
  </si>
  <si>
    <t>OS 20 bj-II.et.aTV č.247-oprava budovy</t>
  </si>
  <si>
    <t>20 b.j.I.etapa č.248 -servis programového vybavenia-k roč.zúčtovaniu-software bytový</t>
  </si>
  <si>
    <t>20 b.j.I.etapa č.247 -servis programového vybavenia-k roč.zúčtovaniu-software bytový</t>
  </si>
  <si>
    <t>637011-05</t>
  </si>
  <si>
    <t>ŠFRB č.247-revízie budovy-nájomné byty</t>
  </si>
  <si>
    <t>ŠFRB č.248-revízie budovy-nájomné byty</t>
  </si>
  <si>
    <t xml:space="preserve">Správa OcÚ - pošt.služby,známky, rozvoz letákov </t>
  </si>
  <si>
    <t>Kód zdroja 11H - finančné prostriedky získané z darov, grantov a ich použitie vo výdavkoch</t>
  </si>
  <si>
    <t>09.6.0.2</t>
  </si>
  <si>
    <t>Vianočné posedenie s dôchodcami-darčeky, strava, hudba</t>
  </si>
  <si>
    <t>Jednota dôchodcov HH-príspevok z rozpočtu na bežné výdavky</t>
  </si>
  <si>
    <t xml:space="preserve">                              -školenie</t>
  </si>
  <si>
    <t>Autobusové zastávky 4 -poistenie</t>
  </si>
  <si>
    <t>Rekonštr.námestia LR-poistenie stavby po kolaudácií/INFOcentrum,zastávky,lavičky/</t>
  </si>
  <si>
    <t>212002-4</t>
  </si>
  <si>
    <t xml:space="preserve">z prenajatých pozemkov,ČILINGOVÁ-ZMRZLINA  </t>
  </si>
  <si>
    <t>212002-01</t>
  </si>
  <si>
    <t>212003-13</t>
  </si>
  <si>
    <t>Prenájom zasadačky Ledrov</t>
  </si>
  <si>
    <t>212003-14</t>
  </si>
  <si>
    <t>Megawaste-prenájom starej skládky TKO</t>
  </si>
  <si>
    <t>223001-62</t>
  </si>
  <si>
    <t>312012-59</t>
  </si>
  <si>
    <t>PK-ZŠ-príspevok na učebnice-nenormatívne</t>
  </si>
  <si>
    <t>PK-ZŠ-asistent učiteľa-dotácia na mzdy</t>
  </si>
  <si>
    <t xml:space="preserve">Zeleň - všeobecný materiál, pracovné náradie </t>
  </si>
  <si>
    <t xml:space="preserve">Správa OcÚ  - kanc.potreby, OZ-plánov.kalendáre </t>
  </si>
  <si>
    <t xml:space="preserve">                      - kanc.papier </t>
  </si>
  <si>
    <t>Inzercia na predaj nehnuteľností, výber.konanie-prac.miesta</t>
  </si>
  <si>
    <t>637003-01</t>
  </si>
  <si>
    <t>Ozvučenie a videoprojekcia-OZ</t>
  </si>
  <si>
    <t>637005-03</t>
  </si>
  <si>
    <t>Ostatné geodetic.práce nesúvis.s výstavbou</t>
  </si>
  <si>
    <t>Posudky,revízie</t>
  </si>
  <si>
    <t>637026-02</t>
  </si>
  <si>
    <t>01,1,1</t>
  </si>
  <si>
    <t>Požiar.ochrana LR-občerstvenie pre deti na MDD</t>
  </si>
  <si>
    <t>637001-01</t>
  </si>
  <si>
    <t>PZ H.Hôrka-Popl. za STK</t>
  </si>
  <si>
    <t>Stavebný poriadok-tlačivá, publikácie</t>
  </si>
  <si>
    <t xml:space="preserve">Dopravné značenie v obci-opravy a doplnenie,zrkadlo </t>
  </si>
  <si>
    <t>Prepravné občanov-dofinancovanie  autobus. spoja Medné-dľa zmluvy</t>
  </si>
  <si>
    <t xml:space="preserve">                              -  telefonne poplatky </t>
  </si>
  <si>
    <t>Detské ihriská- materiál</t>
  </si>
  <si>
    <t xml:space="preserve">Znalecké posudky -usporiadanie vlastníckych práv </t>
  </si>
  <si>
    <t>633006-07</t>
  </si>
  <si>
    <t>Slov.zväz protifašis-bojov.LR-príspevok</t>
  </si>
  <si>
    <t>KD HH-voda,el.energ., vrátane prevádzky obchodu potravín</t>
  </si>
  <si>
    <t>KD HH-uhlie, drevo</t>
  </si>
  <si>
    <t>636001-07</t>
  </si>
  <si>
    <t xml:space="preserve">                            - mikroregiónu, APS, asoc.prednost.matrika</t>
  </si>
  <si>
    <t xml:space="preserve">Rona LR-nákup budovy MŠ  a pozemkov-na splátky </t>
  </si>
  <si>
    <t xml:space="preserve">Záškoláctvo-rodinné prídavky-potraviny -fin.zo ŠR SR-obec, dávka v HN </t>
  </si>
  <si>
    <t>Nenormatívne bežné výdavky - ZŠ-na nákup učebníc</t>
  </si>
  <si>
    <t>Nenormatívne bežné výdavky - ZŠ-asistent učiteľa</t>
  </si>
  <si>
    <t>Nenormatívne bežné výdavky - ZŠ-odchodné do dôchodku</t>
  </si>
  <si>
    <t>Boxklub LR-prenájom priestorov KD LR</t>
  </si>
  <si>
    <t xml:space="preserve">Príspevok darcom krvi-kvety, občerstvenie </t>
  </si>
  <si>
    <t>Deratizácia verejných priestranstiev v obci</t>
  </si>
  <si>
    <t>PK-ZŠ-odchodné do dôchodku-dotácia</t>
  </si>
  <si>
    <t xml:space="preserve">                  - školenie</t>
  </si>
  <si>
    <t xml:space="preserve">                                     - VARES, odberné miesta-e.energia TKR</t>
  </si>
  <si>
    <t>Kód zdroja 46- iné zdroje-prebytok hospodárenia za uplynulý rok</t>
  </si>
  <si>
    <t>Prefakturácia-znalecké posudky pri predaj kolkov</t>
  </si>
  <si>
    <t xml:space="preserve">Delimit.výdav.-stavebný poriadok,vyvlast.konan.-dotácia -PK </t>
  </si>
  <si>
    <t>Delimit.výdavkov-pozemné komunikácie-dotácia na mzdy-PK</t>
  </si>
  <si>
    <t>Poskytovanie právnych služieb-Legal point, Urbáni a partners</t>
  </si>
  <si>
    <t>Jednorázové dávky pre starých občanov a mladé rodiny v HN</t>
  </si>
  <si>
    <t>312012-89</t>
  </si>
  <si>
    <t>PK-ZŠ-príspevok na lyžiarsky kurz-dotácia</t>
  </si>
  <si>
    <t>312012-90</t>
  </si>
  <si>
    <t>PK-ZŠ-príspevok na školu v prírode-dotácia</t>
  </si>
  <si>
    <t>Nenormatívne bežné výdavky - ZŠ-lyžiarsky kurz-príspevok</t>
  </si>
  <si>
    <t>Nenormatívne bežné výdavky - ZŠ-škola v prírode-príspevok</t>
  </si>
  <si>
    <t>Dotácia-prenes.výkon-register adries -dotácia z MV SR-za úkony</t>
  </si>
  <si>
    <t>Register adries-kanc.potreby, za úkony, z dotácie - MV SR</t>
  </si>
  <si>
    <t>Material-na opravy v obci, inf.tabule</t>
  </si>
  <si>
    <t>637004-01</t>
  </si>
  <si>
    <t>20 b.j.II.etapa č.247-deratizácia v budove</t>
  </si>
  <si>
    <t>20 b.j.II.etapa č.248-deratizácia v budove</t>
  </si>
  <si>
    <t>312001-07</t>
  </si>
  <si>
    <t>Dobr.požiar.ochr.SR-dotácia na vybavenie DHZ LR</t>
  </si>
  <si>
    <t>292019-01</t>
  </si>
  <si>
    <t>212003-015</t>
  </si>
  <si>
    <t>212003-016</t>
  </si>
  <si>
    <t>223001-65</t>
  </si>
  <si>
    <t>Slovenská sporiteľňa  LR-záloh.platby na energie-z nájmu za nebyt.priestory</t>
  </si>
  <si>
    <t>312012-143</t>
  </si>
  <si>
    <t>312012-793</t>
  </si>
  <si>
    <t>312012-01</t>
  </si>
  <si>
    <t>Obec.zastupit., OR, komisie-odvody do fondov z odmien</t>
  </si>
  <si>
    <t>Obec.zastupit.,OR- odmeny poslanci, komisie-odmeny</t>
  </si>
  <si>
    <t>651002-06</t>
  </si>
  <si>
    <t>Zeleň-školenia na pracovné stroje</t>
  </si>
  <si>
    <t>821005-06</t>
  </si>
  <si>
    <t xml:space="preserve">                   - odvody z dohôd</t>
  </si>
  <si>
    <t>Slov.červ.kríž-príspevok na nákup kvetín pre dárcov krvi</t>
  </si>
  <si>
    <t>633004-01</t>
  </si>
  <si>
    <t>Monitorovacie posudky-stará skládka-Rekultivácia</t>
  </si>
  <si>
    <t>Hasiace prístroje do budov vo vlast.obce</t>
  </si>
  <si>
    <t>Služby dodávateľ.spôsobom-za zneškod.elektroodpadu</t>
  </si>
  <si>
    <t>Pokuty uložené Okresným úradom PB-odvod obci</t>
  </si>
  <si>
    <t>Uvítanie detí do života,uvítanie prvákov, MDD a iné akcie</t>
  </si>
  <si>
    <t>Občian.združenie FITklub LR-príspevok na na podporu šport.klubu</t>
  </si>
  <si>
    <t xml:space="preserve">Nákup smetných nádob-popolníc,  </t>
  </si>
  <si>
    <t>Kultúr. aktivity v obci/MDD,MDŽ,Let.sláv,Víkend otv.park a záhr.,Mich.hody,Mart.ples,Mikuláš,Silvester/</t>
  </si>
  <si>
    <t>Stavebný poriadok-dofinancovanie za služby od ostat.obcí za predchádzajúci rok</t>
  </si>
  <si>
    <t>Správa OcÚ - servis a aktual.programov-služby, DEUS prenájom zariad.</t>
  </si>
  <si>
    <t>454, 500</t>
  </si>
  <si>
    <t>821005-07</t>
  </si>
  <si>
    <t>Tenisové kurty-material úprava povrchov, oprava šatní</t>
  </si>
  <si>
    <t>212002-03</t>
  </si>
  <si>
    <t>Ledrov-prenájom za hrobové miesta</t>
  </si>
  <si>
    <t>Uvítanie detí do života-finančný príspevok rodičom</t>
  </si>
  <si>
    <t>Člen.príspevok do MAS,</t>
  </si>
  <si>
    <t>223001-29</t>
  </si>
  <si>
    <t>Predaj odpad.dreva-park</t>
  </si>
  <si>
    <t>72c</t>
  </si>
  <si>
    <t>233001-01</t>
  </si>
  <si>
    <t>Správa OcU-evid.obyvateľstva, voľby-odvody z dohody o prac.činn.</t>
  </si>
  <si>
    <t>Náhrady-nástup.lekár.prehliadky</t>
  </si>
  <si>
    <t>Verej.osvetl.-revízie</t>
  </si>
  <si>
    <t>637015-03</t>
  </si>
  <si>
    <t>Fitnescentrum-poistenie budovy-proti živlu</t>
  </si>
  <si>
    <t>Dotácia pre Ledrov spol. s r.o. LR-Kúpalisko na úhradu miezd,odv.plavčíkov, energii a vybavenia</t>
  </si>
  <si>
    <t>Poistenie budovy MŠ-živel.poškod.</t>
  </si>
  <si>
    <t>Príjem z predaja pozemkov/Háj/</t>
  </si>
  <si>
    <t>Úroky-Termin.úver-na kapit.účasti obce/Zber.dvor a Rek.MŠ v r.2017/</t>
  </si>
  <si>
    <t xml:space="preserve">Údržba budov vo vlastníctve obce  </t>
  </si>
  <si>
    <t>312001-012</t>
  </si>
  <si>
    <t>Dobr.požiar.ochr.SR-dotácia na vybavenie DHZ HH</t>
  </si>
  <si>
    <t>Daň za predajné automaty</t>
  </si>
  <si>
    <t>212004-02</t>
  </si>
  <si>
    <t>Slovanet-prenájom TKR</t>
  </si>
  <si>
    <t xml:space="preserve">Zeleň-DDS-príspevok za zamestnávateľa  </t>
  </si>
  <si>
    <t xml:space="preserve">Správa OcÚ-DDS-príspevok za zamestnávateľa   </t>
  </si>
  <si>
    <t>Správa OcÚ-internet,telefóny, pauš.poplatky-služby</t>
  </si>
  <si>
    <t>633001-01</t>
  </si>
  <si>
    <t xml:space="preserve">Zeleň - PHM, oleje, kosenie parku </t>
  </si>
  <si>
    <t>637004-02</t>
  </si>
  <si>
    <t>Úroky-Terminovaný úver-refinancované istiny zo SLZaRB- v Prima banke</t>
  </si>
  <si>
    <t>Budova Info-fontánka Námestie Led.Rovne-vodné, stočné</t>
  </si>
  <si>
    <t>637005-09</t>
  </si>
  <si>
    <t>Ochrana osobných údajov-zabezp.výkonu dodávateľsky</t>
  </si>
  <si>
    <t>Matrika-príspevok zamestnávateľa do DDS</t>
  </si>
  <si>
    <t>Staveb.poriadok-príspevok zamestnávateľ do DDS</t>
  </si>
  <si>
    <t>ObP-príspevok zamestnávateľa do DDS</t>
  </si>
  <si>
    <t>PZ L.Rovne - vybavenie,prac.pomôcky, všeobecný materiál z prostr.ŠR,OcÚ</t>
  </si>
  <si>
    <t>Odpadové hospodárstvo-príspevok zamestnávateľ do DDS</t>
  </si>
  <si>
    <t>Deratizácia okolia stojísk a kontajnerov v obci</t>
  </si>
  <si>
    <t>Futbal.prípravka-sladkosti,materiál</t>
  </si>
  <si>
    <t>Finančné ohodnotenie za šport. a kultúrne podujatia</t>
  </si>
  <si>
    <t>Flórlbal LR-šport.odev-príspevok,štartovné</t>
  </si>
  <si>
    <t>Ostat.všeobec.prac.oblasť -dohody,kurič,správcovia KD,BOZP,brigádnici VZ</t>
  </si>
  <si>
    <t>717001-10</t>
  </si>
  <si>
    <t xml:space="preserve">Výdavky-Komunálne voľby 2018-bežné výdavky    </t>
  </si>
  <si>
    <t>Prečistenie kanalizácie,umývanie áut,čistenie a kontrola komínov</t>
  </si>
  <si>
    <t>821005-08</t>
  </si>
  <si>
    <t>Ledrov spol s ro.o. LR-splátka návratnej pôžičky z rozp.obce-splát.kalendár</t>
  </si>
  <si>
    <t xml:space="preserve">Letné slávnosti,tlač fotodokument, občerstvenie pre hostí a futbalistov   </t>
  </si>
  <si>
    <t xml:space="preserve">Letné slávnosti-prenájom  nafuk, atrakcí a ozvučenie </t>
  </si>
  <si>
    <t>Letné slávnosti-zabezpečenie zdravotnej služby</t>
  </si>
  <si>
    <t>ZŠ-vlastné rozpočtové príjmy-zahrnuté v rozpočte ZŠ-/ŠDK,úroky,nájom,/</t>
  </si>
  <si>
    <t>Kód zdroja 3AB1- dotácie z európ.fondu reg.rozvoja, so spoluúčasťou zo  ŠR</t>
  </si>
  <si>
    <t>Kód zdroja 3AB2- EF životného prostredia-dotácie ,spoluúčasť ŠR</t>
  </si>
  <si>
    <t>Awiso-nájomné za automat-cintorín</t>
  </si>
  <si>
    <t>Kanc. vybavenie, stolička</t>
  </si>
  <si>
    <t>Správne poplatky            -  matrika</t>
  </si>
  <si>
    <t xml:space="preserve">Správne poplatky            - výrub stromov </t>
  </si>
  <si>
    <t xml:space="preserve">Správne poplatky             - stavebný poriadok </t>
  </si>
  <si>
    <t>ŠR-Enviromentálny fond-popl.za uloženie odpadu</t>
  </si>
  <si>
    <t>312012-88</t>
  </si>
  <si>
    <t>z prenajatých pozemkov-Koyš, Rác,Korbelová,Prekop,Považská vodárenská spol.</t>
  </si>
  <si>
    <t>453000-02</t>
  </si>
  <si>
    <t>Oprava miestneho rozhlasu,</t>
  </si>
  <si>
    <t>KD Medné-všeob.material</t>
  </si>
  <si>
    <t>ÚPD obce</t>
  </si>
  <si>
    <t>641012-02</t>
  </si>
  <si>
    <t>Ledrov-bežný transfer-zabezpeč.prevádzky detských ihrísk v obci</t>
  </si>
  <si>
    <t>Správa OcÚ - inter.vybavenie,skartovačka,telefony</t>
  </si>
  <si>
    <t xml:space="preserve">                  - parkovné za osoboné motor.vozidlá</t>
  </si>
  <si>
    <t xml:space="preserve">Správa OcU-voľby-evidencia obyvateľstva,-dohoda o prac.činnosti </t>
  </si>
  <si>
    <t>637026-03</t>
  </si>
  <si>
    <t xml:space="preserve">Správa OcU-úsek život.prostredia OcÚ-dohoda o prac.činnosti </t>
  </si>
  <si>
    <t>651002-08</t>
  </si>
  <si>
    <t>Úroky-Termin.úver-inv.akcie-kapit./v r.2018-Parkovisko za Domom služieb,zatepl.bud.OcÚ,PD Zdravot.stred./</t>
  </si>
  <si>
    <t>Priestory po VÚB-el.energia</t>
  </si>
  <si>
    <t>632001-09</t>
  </si>
  <si>
    <t>Priestory po VÚB-plyn</t>
  </si>
  <si>
    <t>632002-08</t>
  </si>
  <si>
    <t>Priestory po bývalej pekárni-vodné,stočné</t>
  </si>
  <si>
    <t>20 b.j.II.etapa č.248-materiál na opravy</t>
  </si>
  <si>
    <t>633006-015</t>
  </si>
  <si>
    <t>Cintoríny LR, HH, Medné-materiál</t>
  </si>
  <si>
    <t>635006-020</t>
  </si>
  <si>
    <t>637005-011</t>
  </si>
  <si>
    <t>Príprava Územ.plánu obce-odvody do fondov z dohody o vykonaní práce</t>
  </si>
  <si>
    <t>637005-016</t>
  </si>
  <si>
    <t>Rekonštr.strechy budovy OcÚ-externý manažmet</t>
  </si>
  <si>
    <t>637027-01</t>
  </si>
  <si>
    <t>Príprava Územ.plánu obce-dohoda o vykonaní práce-odmena</t>
  </si>
  <si>
    <t>Stavebný poriadok-údržba výpočtovej techniky</t>
  </si>
  <si>
    <t>Stavebný poriadok-PN do 10 dní</t>
  </si>
  <si>
    <t xml:space="preserve">                       - školenie</t>
  </si>
  <si>
    <t>PZ HH - vybavenie,prac.pomôcky, všeobecný materiál z prostr.ŠR,OcÚ</t>
  </si>
  <si>
    <t>PZ HH-cestovné náhrady</t>
  </si>
  <si>
    <t>DHZ LR-prenájom mobil.zábran-na kultúrne akcie</t>
  </si>
  <si>
    <t>Zber.dvor-čistenie kanalizácie</t>
  </si>
  <si>
    <t>Zber.dvor-kamer.systém-servis</t>
  </si>
  <si>
    <t>637011-01</t>
  </si>
  <si>
    <t>Zberný dvor-revízie</t>
  </si>
  <si>
    <t>Megawaste-poplatok za uloženie odpadu na novú skládku Podstránie v kalendár.roku</t>
  </si>
  <si>
    <t>Kompostáreň-PN do 10 dní</t>
  </si>
  <si>
    <t>Asfaltovanie komunikácii-verejné obstarávanie</t>
  </si>
  <si>
    <t>Prístavba MŠ-projekt-externý manažmet</t>
  </si>
  <si>
    <t>637005-04</t>
  </si>
  <si>
    <t>Eneregtické certifikáta-Zníž.ereg.náročn.budovy MŠ</t>
  </si>
  <si>
    <t>Bežecký klub Led.Rovne-príspevok na odev,obuv</t>
  </si>
  <si>
    <t>Bežecký klub Led.Rovne-príspevok na činnosť-ubytovanie</t>
  </si>
  <si>
    <t>621-01</t>
  </si>
  <si>
    <t>Letné kino-premietanie-odvody z dohody o vykonaní práce</t>
  </si>
  <si>
    <t>Kult.akcie-materiál,tomboly,plagáty,občerstv.</t>
  </si>
  <si>
    <t>636002-02</t>
  </si>
  <si>
    <t>Premietanie letného kina-požičovné DVD</t>
  </si>
  <si>
    <t>Vecné dary pre žiakov,súťaže</t>
  </si>
  <si>
    <t>KD HH-oprava a údržba, revízie</t>
  </si>
  <si>
    <t>Let.kino-premietanie-dohoda o vykonaní práce-odmena</t>
  </si>
  <si>
    <t>Zberný dvor-technika-poistenie dopr.prostr. a stavby</t>
  </si>
  <si>
    <t>223001-38</t>
  </si>
  <si>
    <t>KD HH-vybavenie</t>
  </si>
  <si>
    <t xml:space="preserve">                       -prenájom budovy-Infocentrum Námestie LR-</t>
  </si>
  <si>
    <t>Správa OcU-životné prostred.-odvody z dohody o prac.činn.</t>
  </si>
  <si>
    <t>na r.2020</t>
  </si>
  <si>
    <t xml:space="preserve">                          </t>
  </si>
  <si>
    <t>312001-59</t>
  </si>
  <si>
    <t>Správa OcÚ - združené poistenie majetku obce, osoby vo vozidle</t>
  </si>
  <si>
    <t>Likvidácia staveb.odpadov vzniknutých pri investičných akciach v obci</t>
  </si>
  <si>
    <t xml:space="preserve">                        - nákup mobil.telefónu, kanc.techniky</t>
  </si>
  <si>
    <t>ŠFRB č.248-nedoplatky RZ 2019 -služby-príjem</t>
  </si>
  <si>
    <t>ŠFRB č.247-nedoplat RZ 2019 -služby-príjem</t>
  </si>
  <si>
    <t>Dotácia-bezplatná strava žiakov v ZŠ</t>
  </si>
  <si>
    <t>20 b.j.I.et.č.248-preplatok z RZ 2019...-služby</t>
  </si>
  <si>
    <t>20 b.j.I.et.č.247-preplatok z RZ 2019....-služby</t>
  </si>
  <si>
    <t>Opravy miestnych komunikácii  v obci</t>
  </si>
  <si>
    <t>Oriezanie drevín na cintoríne LR-II.etapa,oriezanie drevín nad chodníkmi v parku,v obci</t>
  </si>
  <si>
    <t>Príjem z predaja pozemkov /Uhrovecká/</t>
  </si>
  <si>
    <t>Slov.futb.zväz-Nové oplotenie areálu šport.ihriska LR-kapitál.transfer</t>
  </si>
  <si>
    <t>Nová cesta H.H ul.Medňanská,Ul.Cintrorínska,Rekonštr.cintorína LR,Rekonštr.bezdrôt.</t>
  </si>
  <si>
    <r>
      <rPr>
        <b/>
        <sz val="8"/>
        <rFont val="Arial CE"/>
        <family val="2"/>
        <charset val="238"/>
      </rPr>
      <t>Investičné akcie:</t>
    </r>
    <r>
      <rPr>
        <sz val="8"/>
        <rFont val="Arial CE"/>
        <family val="2"/>
        <charset val="238"/>
      </rPr>
      <t xml:space="preserve"> /Parkovacie plochy v obci,Budova sídla OcÚ-strecha,kancelárske priestory po VÚB,</t>
    </r>
  </si>
  <si>
    <t>Rekonštrukcia Kul.domov Medné,HH,Hasič.zbrojnica HH,cintoríny,</t>
  </si>
  <si>
    <t>Rekonštr.Domu služ.a vytvor.obchod.priestorov,Rekonštr.priestorov býval.pekárne LR-den.stacionár,</t>
  </si>
  <si>
    <t>Akcie investičného charakteru: spolu dľa rozhodnutia OZ -financované z úveru a rozpoč.obce:</t>
  </si>
  <si>
    <r>
      <t>B</t>
    </r>
    <r>
      <rPr>
        <sz val="8"/>
        <rFont val="Arial CE"/>
        <family val="2"/>
        <charset val="238"/>
      </rPr>
      <t xml:space="preserve">ankový úver-na kapit.výdavky-investič.akcie súv.s projektami z EF,nór.fondov, ŠR,zateplenie bud.OcÚ </t>
    </r>
  </si>
  <si>
    <t>41,72c</t>
  </si>
  <si>
    <t>Nové oplotenie ihrisko</t>
  </si>
  <si>
    <t>Nákup telocvične od  TSK</t>
  </si>
  <si>
    <t>MŠ-príjmy za stravu bez režijných nákl-RO/bez dotácie zo ŠR/ rozpočtované</t>
  </si>
  <si>
    <t>ZŠ-výdavky za stravu žiakov-/z dotácie zo ŠR/-rozpočtované</t>
  </si>
  <si>
    <t>MŠ-výdavky za stravu žiakov-/z dotácie zo ŠR/-rozpočtované</t>
  </si>
  <si>
    <t>Dotácia-bezplatná strava žiakov v materskej škole</t>
  </si>
  <si>
    <t>ZŠ-výdavky za stravu žiakov-/bez dotácie zo ŠR/ rozpočtované</t>
  </si>
  <si>
    <t>ZŠ-príjmy  za stravu-/bez dotácie zo ŠR/-rozpočtované</t>
  </si>
  <si>
    <t>MŠ-výdavky za stravu /bez dotácie zo ŠR/- rozpočtované</t>
  </si>
  <si>
    <t xml:space="preserve">Prenájom-        - VÚB </t>
  </si>
  <si>
    <t>Občianske združ.Fitklub LR-prenájom nebyt.priest.1-12</t>
  </si>
  <si>
    <t>Slovenská sporiteľňa LR-prenájom nebyt.priest.1-12</t>
  </si>
  <si>
    <t>rozhlasu v obci,Prístavba MŠ,CHodník Sv.Anne LR,Rekonštr.parku LR,</t>
  </si>
  <si>
    <t>Cyklotrasa,Zdravotné stredisko,Zateplenie budovy OcÚ-strecha,ÚPD obce,</t>
  </si>
  <si>
    <t>Prekládka sietí IBV Háj, detské ihriská, chodník HH</t>
  </si>
  <si>
    <t xml:space="preserve">Farský úrad LR - príspevok na obnovu kultúr.pamiatky-kostol, projekt diecézi </t>
  </si>
  <si>
    <t>za 1-3/2020</t>
  </si>
  <si>
    <t xml:space="preserve">% plnenia </t>
  </si>
  <si>
    <t xml:space="preserve">Pôvodný schválený </t>
  </si>
  <si>
    <t xml:space="preserve">rozpočet </t>
  </si>
  <si>
    <t>Čerpanie</t>
  </si>
  <si>
    <t>Rona a.s.-predaj vstupeniek na divadel.predstavenie</t>
  </si>
  <si>
    <t>223001-39</t>
  </si>
  <si>
    <t>Slovanet-TKR-prefakturácia el.energie</t>
  </si>
  <si>
    <t>239001-001</t>
  </si>
  <si>
    <t>Garáže Majer II.etapa 2020-vklady od budúcich vlastníkov</t>
  </si>
  <si>
    <t>Prevod nevyčerp.dotácie zo ŠR z r.2019-dopravné žiakom ZŠ LR</t>
  </si>
  <si>
    <t>453000-06</t>
  </si>
  <si>
    <t>131J</t>
  </si>
  <si>
    <t>Prevod nevyčerp.dotácie zo ŠR  z r.2019-Obnova hist.parku LR-PD-kapitály</t>
  </si>
  <si>
    <t>453000-01</t>
  </si>
  <si>
    <t>Prevod zábezpeky z r.2019-Zvýšenie kapacity budovy MŠ LR-záväzok</t>
  </si>
  <si>
    <t>456002-32</t>
  </si>
  <si>
    <t>Zábezpeky-Predaj pozemku Uhrovecká pri KD-záväzok</t>
  </si>
  <si>
    <t>Voľby do NRSR 2020-dotácia</t>
  </si>
  <si>
    <t>Prevod z peň.fond.prev.z RF-prebytok hospodár.z r.2019-zost.na BU</t>
  </si>
  <si>
    <t>Voľby do NR SR 2020-bežné výdavky</t>
  </si>
  <si>
    <t>Zeleň-nákup drobnej techniky,</t>
  </si>
  <si>
    <t>633010-01</t>
  </si>
  <si>
    <t>OcÚ, ŽP-prac.odevy,obuv,prac pomôcky</t>
  </si>
  <si>
    <t>Kontrolór-stravenky</t>
  </si>
  <si>
    <t>632001-010</t>
  </si>
  <si>
    <t>Priestory Slovenskej sporiteľne-plyn</t>
  </si>
  <si>
    <t>633006-018</t>
  </si>
  <si>
    <t>Rehabilitač.-náhr.priestory pre lekárov-presťahovanie zdravot.strediska-materiál,práce</t>
  </si>
  <si>
    <t>635006-032</t>
  </si>
  <si>
    <t>Priestory po VÚB-preklád.klimatiz.jednotiek</t>
  </si>
  <si>
    <t>Priestory okolo budovy lekárne-nájom</t>
  </si>
  <si>
    <t>636001-02</t>
  </si>
  <si>
    <t>Pozemk.spoloč.Hôrka-prenájom pozemku za zber.miesto</t>
  </si>
  <si>
    <t>Vybudovanie centra zdravot.starostl.-exter.manažment</t>
  </si>
  <si>
    <t>637005-018</t>
  </si>
  <si>
    <t>Rekonštr.hist.parku-exter.manažment,verejné obstar.</t>
  </si>
  <si>
    <t>637005-019</t>
  </si>
  <si>
    <t>Rozšírenie cintorína LR-vyjadr. o exist.sietí</t>
  </si>
  <si>
    <t xml:space="preserve">           - tlačivá</t>
  </si>
  <si>
    <t>Koronavírus-výdavky súvisiace s obstaraním rúšok pre občanov,lekárov,dezinfekcie</t>
  </si>
  <si>
    <t>PZ LR-vodné</t>
  </si>
  <si>
    <t>Odpad.hospodárstvo-mzdy</t>
  </si>
  <si>
    <t>Style Karate Lednické Rovne-príspevok-na činnosť</t>
  </si>
  <si>
    <t>Telocvičňa SOŠS,reabil.presťahovaní lekári-teplo a teplá voda od 02/020</t>
  </si>
  <si>
    <t>Slovenský pozemkový fond-za prenájom pozemkov</t>
  </si>
  <si>
    <t>Rona-prenájom knižnice v KD LR</t>
  </si>
  <si>
    <t>Prenájom zariadenia pre deti k MDD-hrady,ozvučenie kult.akcii</t>
  </si>
  <si>
    <t>Zabezpečenie služ.BOZP a požiar.ochr.pred požiarmi- služby na faktúru</t>
  </si>
  <si>
    <t>Poistenie nezamestnaných</t>
  </si>
  <si>
    <t>05,4,0</t>
  </si>
  <si>
    <t>Cestovné náhrady-zahraničné-Obnova hist.parku LR-nórske fondy</t>
  </si>
  <si>
    <t>Obnova historic.parku LR-ubytovanie z Nórska-výdavky súvisiace s projektom z nórskych fondov</t>
  </si>
  <si>
    <t>Obnova historic.parku LR-konzult.služby-výdavky súvisiace s projektom z nórskych fondov</t>
  </si>
  <si>
    <t>Šípový snehový pluh a paletiz.vidly ku traktoru na zbernom dvore</t>
  </si>
  <si>
    <t>Kúpa osobného motorového vozidla-červená felícia pre potreby verejnej zelene</t>
  </si>
  <si>
    <t>Obnova historic.parku LR-zameranie objektov-projekt z nórskch fondov</t>
  </si>
  <si>
    <t>Pasportizácia cintorínov obce LR</t>
  </si>
  <si>
    <t xml:space="preserve">Prekládka sietí Háj-IBV, osvetlenie, komunikácie </t>
  </si>
  <si>
    <t>Rekonštrukcia priestorov po VÚB na kancelárie</t>
  </si>
  <si>
    <t>Kult.dom Medné-rekonštrukcia, prístrešok</t>
  </si>
  <si>
    <t>Rekonštrukcia zdravotného strediska LR-zateplenie-posudok</t>
  </si>
  <si>
    <t>Zníž.energ.nároč.bud.mater.školy LR-fotovoltická elektráreň</t>
  </si>
  <si>
    <t>Ledrov - preučt.vodného,el.energie za cintoríny</t>
  </si>
  <si>
    <t>Výsadba zelene v obci</t>
  </si>
  <si>
    <t>Splátka istiny - Dexia-Komunal univerzálny úver/ Prima banka a.s./</t>
  </si>
  <si>
    <t>Terminovaný úver-refinancovaný-splátka istiny / Prima banka a.s. /</t>
  </si>
  <si>
    <t>Priamy úver-na kapit.účasti obce r.2018/Zateplenie budovy OcÚ, Zberný dvor / SLZaRB /</t>
  </si>
  <si>
    <t>Terminovaný úver-na kapit.účasti obce r.2017/Zber.dvor a Rek.MŠ/-splátka istiny / SLZaRB /</t>
  </si>
  <si>
    <t>Kód zdroja 131J- prebytok hospodárenia za uplynulý rok-nevyčerpané dotácie</t>
  </si>
  <si>
    <t xml:space="preserve">Kód zdroja 51- prijaté bankové úvery obcou a ich čerpanie vo výdavkoch </t>
  </si>
  <si>
    <t>Kód zdroja 71 - Iné zdroje-Zábezpeky</t>
  </si>
  <si>
    <t>Kód zdroja 72 - prostriedky od iných subjektov</t>
  </si>
  <si>
    <t>41,51,46,43</t>
  </si>
  <si>
    <t>Materská škola LR-prevod nevyčerp.prostriedkov z r. 2019-vlastné príjmy</t>
  </si>
  <si>
    <t>Základná škola LR-prevod nevyčerp.prostriedkov z r. 2019-zostatok potravinového účtu bez ŠR</t>
  </si>
  <si>
    <t>Materská škola LR-prevod nevyčerp.prostriedkov z r. 2019-zostatok potravinového účtu bez ŠR</t>
  </si>
  <si>
    <t xml:space="preserve"> PZ - H.Hôrka - el.energia,voda </t>
  </si>
  <si>
    <t>Ledrov-odvoz odpadu na novú skládku -prepravné v kalendárnom roku /53 vývozov/</t>
  </si>
  <si>
    <t>Fitnescentrum LR-z poistná udalosť-poškod.vodovod.potrubie-výmena podlahy a maliar.práce</t>
  </si>
  <si>
    <t xml:space="preserve">Návrh </t>
  </si>
  <si>
    <t xml:space="preserve">1. úpravy </t>
  </si>
  <si>
    <t>rozpočtu obce</t>
  </si>
  <si>
    <t xml:space="preserve">                        a návrh rozpočtového opatrenia č.1/2020 </t>
  </si>
  <si>
    <t xml:space="preserve">Čerpanie  programového  rozpočtu obce Lednické Rovne  za  01 - 03/2020  </t>
  </si>
  <si>
    <t>Garáže Majer II.etapa 2020-výstavba garáží- z vkladov  budúcich vlastníkov</t>
  </si>
  <si>
    <t xml:space="preserve">                                                                                                    </t>
  </si>
  <si>
    <t>V Lednických Rovniach 28.05.2020                                          Mgr. Marian Horečný,    starosta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</si>
</sst>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color indexed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11"/>
      <color theme="4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B050"/>
      <name val="Arial CE"/>
      <family val="2"/>
      <charset val="238"/>
    </font>
    <font>
      <sz val="8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9"/>
      <color theme="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9"/>
      <color rgb="FF0000FF"/>
      <name val="Arial CE"/>
      <family val="2"/>
      <charset val="238"/>
    </font>
    <font>
      <b/>
      <sz val="10"/>
      <color rgb="FF0000FF"/>
      <name val="Arial CE"/>
      <family val="2"/>
      <charset val="238"/>
    </font>
    <font>
      <b/>
      <sz val="12"/>
      <color rgb="FF0000FF"/>
      <name val="Arial CE"/>
      <family val="2"/>
      <charset val="238"/>
    </font>
    <font>
      <sz val="12"/>
      <color rgb="FFFF0000"/>
      <name val="Arial CE"/>
      <family val="2"/>
      <charset val="238"/>
    </font>
    <font>
      <sz val="9"/>
      <name val="Arial CE"/>
      <family val="2"/>
      <charset val="238"/>
    </font>
    <font>
      <b/>
      <sz val="10"/>
      <color rgb="FFD60093"/>
      <name val="Arial CE"/>
      <family val="2"/>
      <charset val="238"/>
    </font>
    <font>
      <b/>
      <sz val="12"/>
      <color rgb="FFD60093"/>
      <name val="Arial CE"/>
      <family val="2"/>
      <charset val="238"/>
    </font>
    <font>
      <b/>
      <sz val="11"/>
      <color rgb="FFD60093"/>
      <name val="Arial CE"/>
      <family val="2"/>
      <charset val="238"/>
    </font>
    <font>
      <b/>
      <sz val="11"/>
      <color rgb="FF0000FF"/>
      <name val="Arial CE"/>
      <family val="2"/>
      <charset val="238"/>
    </font>
    <font>
      <sz val="10"/>
      <color rgb="FF0000FF"/>
      <name val="Arial CE"/>
      <family val="2"/>
      <charset val="238"/>
    </font>
    <font>
      <b/>
      <sz val="10"/>
      <color rgb="FF0000FF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11"/>
      <color rgb="FF009900"/>
      <name val="Arial CE"/>
      <family val="2"/>
      <charset val="238"/>
    </font>
    <font>
      <sz val="10"/>
      <color rgb="FF009900"/>
      <name val="Arial CE"/>
      <charset val="238"/>
    </font>
    <font>
      <sz val="7"/>
      <name val="Arial CE"/>
      <family val="2"/>
      <charset val="238"/>
    </font>
    <font>
      <sz val="10"/>
      <color rgb="FFD60093"/>
      <name val="Arial CE"/>
      <charset val="238"/>
    </font>
    <font>
      <sz val="9"/>
      <name val="Arial CE"/>
      <charset val="238"/>
    </font>
    <font>
      <b/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0C0C0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7">
    <xf numFmtId="0" fontId="0" fillId="0" borderId="0" xfId="0"/>
    <xf numFmtId="0" fontId="0" fillId="0" borderId="0" xfId="0" applyBorder="1"/>
    <xf numFmtId="0" fontId="3" fillId="0" borderId="0" xfId="0" applyFont="1"/>
    <xf numFmtId="0" fontId="6" fillId="0" borderId="0" xfId="0" applyFont="1"/>
    <xf numFmtId="1" fontId="0" fillId="0" borderId="0" xfId="0" applyNumberFormat="1"/>
    <xf numFmtId="1" fontId="3" fillId="0" borderId="0" xfId="0" applyNumberFormat="1" applyFont="1" applyFill="1" applyBorder="1"/>
    <xf numFmtId="0" fontId="4" fillId="0" borderId="0" xfId="0" applyFont="1"/>
    <xf numFmtId="1" fontId="4" fillId="0" borderId="0" xfId="0" applyNumberFormat="1" applyFont="1" applyBorder="1"/>
    <xf numFmtId="0" fontId="7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7" fillId="2" borderId="0" xfId="0" applyFont="1" applyFill="1" applyBorder="1"/>
    <xf numFmtId="0" fontId="8" fillId="0" borderId="0" xfId="0" applyFont="1"/>
    <xf numFmtId="0" fontId="8" fillId="0" borderId="0" xfId="0" applyFont="1" applyBorder="1"/>
    <xf numFmtId="0" fontId="0" fillId="0" borderId="0" xfId="0" applyFill="1"/>
    <xf numFmtId="0" fontId="2" fillId="0" borderId="0" xfId="0" applyFont="1" applyAlignment="1">
      <alignment horizontal="left"/>
    </xf>
    <xf numFmtId="0" fontId="2" fillId="2" borderId="6" xfId="0" applyFont="1" applyFill="1" applyBorder="1"/>
    <xf numFmtId="0" fontId="2" fillId="0" borderId="0" xfId="0" applyFont="1" applyFill="1" applyBorder="1"/>
    <xf numFmtId="0" fontId="5" fillId="0" borderId="0" xfId="0" applyFont="1" applyAlignment="1">
      <alignment horizontal="center"/>
    </xf>
    <xf numFmtId="0" fontId="2" fillId="0" borderId="7" xfId="0" applyFont="1" applyBorder="1"/>
    <xf numFmtId="0" fontId="2" fillId="0" borderId="6" xfId="0" applyFont="1" applyBorder="1"/>
    <xf numFmtId="0" fontId="7" fillId="0" borderId="0" xfId="0" applyFont="1" applyAlignment="1">
      <alignment horizontal="left"/>
    </xf>
    <xf numFmtId="0" fontId="2" fillId="0" borderId="0" xfId="0" applyNumberFormat="1" applyFont="1" applyAlignment="1"/>
    <xf numFmtId="0" fontId="11" fillId="0" borderId="0" xfId="0" applyNumberFormat="1" applyFont="1" applyAlignment="1"/>
    <xf numFmtId="0" fontId="10" fillId="0" borderId="0" xfId="0" applyFont="1" applyBorder="1"/>
    <xf numFmtId="0" fontId="9" fillId="0" borderId="0" xfId="0" applyFont="1"/>
    <xf numFmtId="0" fontId="12" fillId="0" borderId="11" xfId="0" applyFont="1" applyBorder="1"/>
    <xf numFmtId="0" fontId="10" fillId="0" borderId="11" xfId="0" applyFont="1" applyBorder="1" applyAlignment="1">
      <alignment horizontal="right"/>
    </xf>
    <xf numFmtId="0" fontId="10" fillId="0" borderId="11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1" fontId="4" fillId="0" borderId="0" xfId="0" applyNumberFormat="1" applyFont="1" applyFill="1" applyBorder="1"/>
    <xf numFmtId="9" fontId="2" fillId="0" borderId="0" xfId="1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4" fillId="0" borderId="0" xfId="0" applyNumberFormat="1" applyFont="1" applyBorder="1"/>
    <xf numFmtId="0" fontId="4" fillId="0" borderId="3" xfId="0" applyFont="1" applyBorder="1"/>
    <xf numFmtId="0" fontId="4" fillId="0" borderId="9" xfId="0" applyFont="1" applyBorder="1"/>
    <xf numFmtId="0" fontId="3" fillId="0" borderId="3" xfId="0" applyFont="1" applyBorder="1"/>
    <xf numFmtId="0" fontId="4" fillId="0" borderId="8" xfId="0" applyFont="1" applyBorder="1"/>
    <xf numFmtId="0" fontId="4" fillId="0" borderId="3" xfId="0" applyNumberFormat="1" applyFont="1" applyBorder="1"/>
    <xf numFmtId="0" fontId="3" fillId="0" borderId="14" xfId="0" applyFont="1" applyBorder="1"/>
    <xf numFmtId="0" fontId="4" fillId="0" borderId="3" xfId="0" applyFont="1" applyFill="1" applyBorder="1"/>
    <xf numFmtId="0" fontId="3" fillId="0" borderId="8" xfId="0" applyFont="1" applyBorder="1"/>
    <xf numFmtId="0" fontId="3" fillId="0" borderId="0" xfId="0" applyFont="1" applyBorder="1"/>
    <xf numFmtId="0" fontId="4" fillId="0" borderId="14" xfId="0" applyFont="1" applyBorder="1"/>
    <xf numFmtId="0" fontId="3" fillId="2" borderId="15" xfId="0" applyFont="1" applyFill="1" applyBorder="1"/>
    <xf numFmtId="0" fontId="4" fillId="0" borderId="0" xfId="0" applyFont="1" applyFill="1" applyBorder="1"/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11" xfId="0" applyFont="1" applyBorder="1"/>
    <xf numFmtId="0" fontId="4" fillId="0" borderId="8" xfId="0" applyFont="1" applyBorder="1" applyAlignment="1">
      <alignment horizontal="right"/>
    </xf>
    <xf numFmtId="0" fontId="3" fillId="0" borderId="15" xfId="0" applyFont="1" applyBorder="1"/>
    <xf numFmtId="0" fontId="4" fillId="0" borderId="11" xfId="0" applyFont="1" applyBorder="1"/>
    <xf numFmtId="0" fontId="3" fillId="0" borderId="0" xfId="0" applyFont="1" applyFill="1" applyBorder="1"/>
    <xf numFmtId="0" fontId="14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0" fontId="14" fillId="0" borderId="3" xfId="0" applyFont="1" applyBorder="1"/>
    <xf numFmtId="0" fontId="3" fillId="0" borderId="23" xfId="0" applyFont="1" applyBorder="1"/>
    <xf numFmtId="0" fontId="14" fillId="0" borderId="11" xfId="0" applyFont="1" applyBorder="1"/>
    <xf numFmtId="0" fontId="4" fillId="0" borderId="11" xfId="0" applyFont="1" applyBorder="1" applyAlignment="1">
      <alignment horizontal="right"/>
    </xf>
    <xf numFmtId="0" fontId="14" fillId="0" borderId="8" xfId="0" applyFont="1" applyBorder="1"/>
    <xf numFmtId="0" fontId="4" fillId="0" borderId="16" xfId="0" applyFont="1" applyBorder="1"/>
    <xf numFmtId="0" fontId="4" fillId="0" borderId="23" xfId="0" applyFont="1" applyBorder="1"/>
    <xf numFmtId="0" fontId="3" fillId="0" borderId="24" xfId="0" applyFont="1" applyBorder="1"/>
    <xf numFmtId="0" fontId="14" fillId="0" borderId="4" xfId="0" applyFont="1" applyBorder="1"/>
    <xf numFmtId="0" fontId="3" fillId="0" borderId="0" xfId="0" applyFont="1" applyBorder="1" applyAlignment="1">
      <alignment horizontal="right"/>
    </xf>
    <xf numFmtId="0" fontId="4" fillId="0" borderId="25" xfId="0" applyFont="1" applyBorder="1"/>
    <xf numFmtId="0" fontId="3" fillId="0" borderId="3" xfId="0" applyNumberFormat="1" applyFont="1" applyBorder="1" applyAlignment="1">
      <alignment horizontal="right"/>
    </xf>
    <xf numFmtId="0" fontId="14" fillId="0" borderId="9" xfId="0" applyFont="1" applyBorder="1"/>
    <xf numFmtId="0" fontId="4" fillId="0" borderId="24" xfId="0" applyFont="1" applyBorder="1"/>
    <xf numFmtId="0" fontId="3" fillId="0" borderId="16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1" xfId="0" applyFont="1" applyBorder="1"/>
    <xf numFmtId="0" fontId="3" fillId="0" borderId="26" xfId="0" applyFont="1" applyBorder="1"/>
    <xf numFmtId="0" fontId="3" fillId="0" borderId="27" xfId="0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0" fontId="14" fillId="0" borderId="3" xfId="0" applyFont="1" applyFill="1" applyBorder="1"/>
    <xf numFmtId="0" fontId="14" fillId="0" borderId="24" xfId="0" applyFont="1" applyBorder="1"/>
    <xf numFmtId="0" fontId="4" fillId="0" borderId="28" xfId="0" applyFont="1" applyBorder="1"/>
    <xf numFmtId="0" fontId="3" fillId="0" borderId="0" xfId="0" applyFont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/>
    <xf numFmtId="0" fontId="15" fillId="0" borderId="3" xfId="0" applyFont="1" applyBorder="1"/>
    <xf numFmtId="0" fontId="0" fillId="0" borderId="3" xfId="0" applyFont="1" applyBorder="1"/>
    <xf numFmtId="0" fontId="3" fillId="0" borderId="0" xfId="0" applyFont="1" applyFill="1" applyBorder="1" applyAlignment="1">
      <alignment horizontal="right"/>
    </xf>
    <xf numFmtId="1" fontId="7" fillId="0" borderId="0" xfId="0" applyNumberFormat="1" applyFont="1"/>
    <xf numFmtId="0" fontId="0" fillId="2" borderId="0" xfId="0" applyFill="1"/>
    <xf numFmtId="0" fontId="16" fillId="0" borderId="0" xfId="0" applyFont="1"/>
    <xf numFmtId="0" fontId="13" fillId="0" borderId="0" xfId="0" applyFont="1"/>
    <xf numFmtId="0" fontId="0" fillId="0" borderId="3" xfId="0" applyFont="1" applyBorder="1" applyAlignment="1">
      <alignment horizontal="right"/>
    </xf>
    <xf numFmtId="14" fontId="3" fillId="0" borderId="8" xfId="0" applyNumberFormat="1" applyFont="1" applyBorder="1"/>
    <xf numFmtId="14" fontId="15" fillId="0" borderId="14" xfId="0" applyNumberFormat="1" applyFont="1" applyBorder="1"/>
    <xf numFmtId="14" fontId="3" fillId="0" borderId="24" xfId="0" applyNumberFormat="1" applyFont="1" applyBorder="1"/>
    <xf numFmtId="0" fontId="19" fillId="0" borderId="3" xfId="0" applyFont="1" applyBorder="1"/>
    <xf numFmtId="0" fontId="4" fillId="0" borderId="0" xfId="0" applyFont="1" applyFill="1" applyBorder="1" applyAlignment="1">
      <alignment horizontal="right"/>
    </xf>
    <xf numFmtId="1" fontId="4" fillId="2" borderId="0" xfId="0" applyNumberFormat="1" applyFont="1" applyFill="1" applyBorder="1"/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0" fillId="0" borderId="3" xfId="0" applyFont="1" applyBorder="1"/>
    <xf numFmtId="0" fontId="18" fillId="0" borderId="3" xfId="0" applyFont="1" applyBorder="1"/>
    <xf numFmtId="2" fontId="19" fillId="0" borderId="0" xfId="0" applyNumberFormat="1" applyFont="1"/>
    <xf numFmtId="0" fontId="2" fillId="2" borderId="0" xfId="0" applyFont="1" applyFill="1" applyBorder="1"/>
    <xf numFmtId="1" fontId="18" fillId="0" borderId="0" xfId="0" applyNumberFormat="1" applyFont="1" applyFill="1" applyBorder="1"/>
    <xf numFmtId="0" fontId="2" fillId="2" borderId="15" xfId="0" applyFont="1" applyFill="1" applyBorder="1"/>
    <xf numFmtId="0" fontId="19" fillId="0" borderId="3" xfId="0" applyFont="1" applyBorder="1" applyAlignment="1">
      <alignment horizontal="right"/>
    </xf>
    <xf numFmtId="0" fontId="19" fillId="0" borderId="9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17" fillId="0" borderId="3" xfId="0" applyFont="1" applyBorder="1"/>
    <xf numFmtId="0" fontId="10" fillId="2" borderId="6" xfId="0" applyFont="1" applyFill="1" applyBorder="1"/>
    <xf numFmtId="0" fontId="10" fillId="0" borderId="31" xfId="0" applyFont="1" applyBorder="1"/>
    <xf numFmtId="0" fontId="9" fillId="0" borderId="22" xfId="0" applyFont="1" applyBorder="1"/>
    <xf numFmtId="0" fontId="9" fillId="0" borderId="32" xfId="0" applyFont="1" applyBorder="1"/>
    <xf numFmtId="0" fontId="9" fillId="0" borderId="17" xfId="0" applyFont="1" applyBorder="1"/>
    <xf numFmtId="0" fontId="10" fillId="0" borderId="6" xfId="0" applyFont="1" applyBorder="1"/>
    <xf numFmtId="0" fontId="9" fillId="0" borderId="15" xfId="0" applyFont="1" applyBorder="1"/>
    <xf numFmtId="0" fontId="9" fillId="0" borderId="18" xfId="0" applyFont="1" applyBorder="1"/>
    <xf numFmtId="0" fontId="10" fillId="0" borderId="33" xfId="0" applyFont="1" applyBorder="1"/>
    <xf numFmtId="0" fontId="9" fillId="0" borderId="19" xfId="0" applyFont="1" applyBorder="1"/>
    <xf numFmtId="0" fontId="9" fillId="0" borderId="12" xfId="0" applyFont="1" applyBorder="1"/>
    <xf numFmtId="0" fontId="10" fillId="0" borderId="34" xfId="0" applyFont="1" applyBorder="1"/>
    <xf numFmtId="0" fontId="18" fillId="0" borderId="16" xfId="0" applyFont="1" applyBorder="1"/>
    <xf numFmtId="2" fontId="9" fillId="0" borderId="0" xfId="0" applyNumberFormat="1" applyFont="1" applyBorder="1"/>
    <xf numFmtId="1" fontId="23" fillId="0" borderId="0" xfId="0" applyNumberFormat="1" applyFont="1" applyFill="1" applyBorder="1"/>
    <xf numFmtId="2" fontId="4" fillId="0" borderId="3" xfId="0" applyNumberFormat="1" applyFont="1" applyBorder="1"/>
    <xf numFmtId="2" fontId="3" fillId="0" borderId="0" xfId="0" applyNumberFormat="1" applyFont="1" applyFill="1" applyBorder="1"/>
    <xf numFmtId="0" fontId="25" fillId="2" borderId="0" xfId="0" applyFont="1" applyFill="1" applyBorder="1" applyAlignment="1">
      <alignment horizontal="center"/>
    </xf>
    <xf numFmtId="0" fontId="7" fillId="2" borderId="15" xfId="0" applyFont="1" applyFill="1" applyBorder="1"/>
    <xf numFmtId="0" fontId="2" fillId="2" borderId="29" xfId="0" applyFont="1" applyFill="1" applyBorder="1"/>
    <xf numFmtId="0" fontId="2" fillId="2" borderId="20" xfId="0" applyFont="1" applyFill="1" applyBorder="1" applyAlignment="1">
      <alignment horizontal="right"/>
    </xf>
    <xf numFmtId="0" fontId="2" fillId="2" borderId="20" xfId="0" applyFont="1" applyFill="1" applyBorder="1"/>
    <xf numFmtId="0" fontId="2" fillId="2" borderId="30" xfId="0" applyFont="1" applyFill="1" applyBorder="1"/>
    <xf numFmtId="0" fontId="2" fillId="2" borderId="18" xfId="0" applyFont="1" applyFill="1" applyBorder="1"/>
    <xf numFmtId="0" fontId="7" fillId="2" borderId="18" xfId="0" applyFont="1" applyFill="1" applyBorder="1"/>
    <xf numFmtId="0" fontId="27" fillId="0" borderId="0" xfId="0" applyFont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5" fillId="0" borderId="0" xfId="0" applyFont="1" applyBorder="1"/>
    <xf numFmtId="0" fontId="1" fillId="0" borderId="3" xfId="0" applyFont="1" applyBorder="1"/>
    <xf numFmtId="0" fontId="17" fillId="0" borderId="3" xfId="0" applyFont="1" applyBorder="1" applyAlignment="1">
      <alignment horizontal="right"/>
    </xf>
    <xf numFmtId="0" fontId="1" fillId="0" borderId="9" xfId="0" applyFont="1" applyBorder="1"/>
    <xf numFmtId="0" fontId="1" fillId="0" borderId="3" xfId="0" applyFont="1" applyFill="1" applyBorder="1" applyAlignment="1">
      <alignment horizontal="right"/>
    </xf>
    <xf numFmtId="0" fontId="1" fillId="0" borderId="3" xfId="0" applyFont="1" applyFill="1" applyBorder="1"/>
    <xf numFmtId="0" fontId="17" fillId="0" borderId="9" xfId="0" applyFont="1" applyBorder="1" applyAlignment="1">
      <alignment horizontal="right"/>
    </xf>
    <xf numFmtId="0" fontId="1" fillId="0" borderId="9" xfId="0" applyFont="1" applyFill="1" applyBorder="1"/>
    <xf numFmtId="0" fontId="17" fillId="0" borderId="3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2" fontId="8" fillId="0" borderId="0" xfId="0" applyNumberFormat="1" applyFont="1"/>
    <xf numFmtId="2" fontId="9" fillId="0" borderId="0" xfId="0" applyNumberFormat="1" applyFont="1"/>
    <xf numFmtId="2" fontId="9" fillId="0" borderId="0" xfId="0" applyNumberFormat="1" applyFont="1" applyAlignment="1">
      <alignment horizontal="right"/>
    </xf>
    <xf numFmtId="2" fontId="27" fillId="0" borderId="0" xfId="0" applyNumberFormat="1" applyFont="1" applyAlignment="1">
      <alignment horizontal="center"/>
    </xf>
    <xf numFmtId="2" fontId="8" fillId="0" borderId="0" xfId="0" applyNumberFormat="1" applyFont="1" applyBorder="1"/>
    <xf numFmtId="9" fontId="1" fillId="0" borderId="3" xfId="1" applyFont="1" applyBorder="1"/>
    <xf numFmtId="0" fontId="24" fillId="0" borderId="3" xfId="0" applyFont="1" applyBorder="1"/>
    <xf numFmtId="0" fontId="30" fillId="0" borderId="3" xfId="0" applyFont="1" applyFill="1" applyBorder="1"/>
    <xf numFmtId="1" fontId="9" fillId="0" borderId="0" xfId="0" applyNumberFormat="1" applyFont="1"/>
    <xf numFmtId="1" fontId="27" fillId="0" borderId="0" xfId="0" applyNumberFormat="1" applyFont="1"/>
    <xf numFmtId="1" fontId="22" fillId="0" borderId="0" xfId="0" applyNumberFormat="1" applyFont="1" applyBorder="1"/>
    <xf numFmtId="0" fontId="18" fillId="0" borderId="14" xfId="0" applyFont="1" applyBorder="1"/>
    <xf numFmtId="1" fontId="26" fillId="0" borderId="0" xfId="0" applyNumberFormat="1" applyFont="1" applyBorder="1"/>
    <xf numFmtId="0" fontId="14" fillId="0" borderId="0" xfId="0" applyFont="1" applyFill="1" applyBorder="1"/>
    <xf numFmtId="0" fontId="2" fillId="2" borderId="21" xfId="0" applyFont="1" applyFill="1" applyBorder="1"/>
    <xf numFmtId="0" fontId="31" fillId="0" borderId="8" xfId="0" applyFont="1" applyBorder="1"/>
    <xf numFmtId="0" fontId="31" fillId="0" borderId="3" xfId="0" applyFont="1" applyBorder="1"/>
    <xf numFmtId="0" fontId="31" fillId="0" borderId="3" xfId="0" applyFont="1" applyBorder="1" applyAlignment="1">
      <alignment horizontal="right"/>
    </xf>
    <xf numFmtId="0" fontId="2" fillId="2" borderId="13" xfId="0" applyFont="1" applyFill="1" applyBorder="1" applyAlignment="1">
      <alignment horizontal="center"/>
    </xf>
    <xf numFmtId="0" fontId="7" fillId="2" borderId="6" xfId="0" applyFont="1" applyFill="1" applyBorder="1"/>
    <xf numFmtId="0" fontId="3" fillId="0" borderId="3" xfId="0" applyFont="1" applyFill="1" applyBorder="1"/>
    <xf numFmtId="1" fontId="1" fillId="0" borderId="3" xfId="0" applyNumberFormat="1" applyFont="1" applyFill="1" applyBorder="1"/>
    <xf numFmtId="1" fontId="3" fillId="0" borderId="3" xfId="0" applyNumberFormat="1" applyFont="1" applyFill="1" applyBorder="1"/>
    <xf numFmtId="1" fontId="1" fillId="0" borderId="0" xfId="0" applyNumberFormat="1" applyFont="1" applyFill="1" applyBorder="1"/>
    <xf numFmtId="1" fontId="0" fillId="0" borderId="3" xfId="0" applyNumberFormat="1" applyFont="1" applyFill="1" applyBorder="1"/>
    <xf numFmtId="2" fontId="1" fillId="0" borderId="3" xfId="0" applyNumberFormat="1" applyFont="1" applyFill="1" applyBorder="1"/>
    <xf numFmtId="0" fontId="17" fillId="0" borderId="3" xfId="0" applyFont="1" applyFill="1" applyBorder="1"/>
    <xf numFmtId="0" fontId="17" fillId="0" borderId="9" xfId="0" applyFont="1" applyFill="1" applyBorder="1"/>
    <xf numFmtId="0" fontId="17" fillId="0" borderId="37" xfId="0" applyFont="1" applyFill="1" applyBorder="1" applyAlignment="1">
      <alignment horizontal="right"/>
    </xf>
    <xf numFmtId="0" fontId="1" fillId="0" borderId="37" xfId="0" applyFont="1" applyFill="1" applyBorder="1"/>
    <xf numFmtId="1" fontId="0" fillId="0" borderId="0" xfId="0" applyNumberFormat="1" applyFont="1" applyFill="1" applyBorder="1"/>
    <xf numFmtId="2" fontId="3" fillId="0" borderId="3" xfId="0" applyNumberFormat="1" applyFont="1" applyFill="1" applyBorder="1"/>
    <xf numFmtId="0" fontId="33" fillId="0" borderId="0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4" fillId="5" borderId="5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/>
    </xf>
    <xf numFmtId="2" fontId="22" fillId="0" borderId="0" xfId="0" applyNumberFormat="1" applyFont="1"/>
    <xf numFmtId="0" fontId="33" fillId="0" borderId="0" xfId="0" applyFont="1"/>
    <xf numFmtId="0" fontId="7" fillId="4" borderId="0" xfId="0" applyFont="1" applyFill="1"/>
    <xf numFmtId="0" fontId="2" fillId="4" borderId="0" xfId="0" applyFont="1" applyFill="1" applyAlignment="1"/>
    <xf numFmtId="0" fontId="3" fillId="5" borderId="5" xfId="0" applyFont="1" applyFill="1" applyBorder="1" applyAlignment="1">
      <alignment horizontal="center"/>
    </xf>
    <xf numFmtId="0" fontId="2" fillId="5" borderId="5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7" fillId="0" borderId="3" xfId="0" applyFont="1" applyFill="1" applyBorder="1"/>
    <xf numFmtId="2" fontId="1" fillId="0" borderId="0" xfId="0" applyNumberFormat="1" applyFont="1" applyFill="1" applyBorder="1"/>
    <xf numFmtId="0" fontId="7" fillId="0" borderId="0" xfId="0" applyFont="1" applyFill="1" applyBorder="1"/>
    <xf numFmtId="0" fontId="1" fillId="0" borderId="0" xfId="0" applyFont="1" applyFill="1" applyBorder="1"/>
    <xf numFmtId="2" fontId="1" fillId="0" borderId="37" xfId="0" applyNumberFormat="1" applyFont="1" applyFill="1" applyBorder="1"/>
    <xf numFmtId="0" fontId="0" fillId="0" borderId="3" xfId="0" applyFont="1" applyFill="1" applyBorder="1"/>
    <xf numFmtId="0" fontId="14" fillId="0" borderId="3" xfId="0" applyFont="1" applyFill="1" applyBorder="1" applyAlignment="1">
      <alignment horizontal="right"/>
    </xf>
    <xf numFmtId="0" fontId="9" fillId="0" borderId="8" xfId="0" applyFont="1" applyFill="1" applyBorder="1"/>
    <xf numFmtId="0" fontId="14" fillId="0" borderId="8" xfId="0" applyFont="1" applyFill="1" applyBorder="1"/>
    <xf numFmtId="0" fontId="14" fillId="0" borderId="11" xfId="0" applyFont="1" applyFill="1" applyBorder="1"/>
    <xf numFmtId="0" fontId="9" fillId="0" borderId="3" xfId="0" applyFont="1" applyFill="1" applyBorder="1"/>
    <xf numFmtId="0" fontId="14" fillId="0" borderId="4" xfId="0" applyFont="1" applyFill="1" applyBorder="1"/>
    <xf numFmtId="0" fontId="7" fillId="0" borderId="9" xfId="0" applyFont="1" applyFill="1" applyBorder="1"/>
    <xf numFmtId="0" fontId="17" fillId="0" borderId="9" xfId="0" applyFont="1" applyFill="1" applyBorder="1" applyAlignment="1">
      <alignment horizontal="right"/>
    </xf>
    <xf numFmtId="0" fontId="2" fillId="0" borderId="11" xfId="0" applyFont="1" applyFill="1" applyBorder="1"/>
    <xf numFmtId="0" fontId="3" fillId="0" borderId="11" xfId="0" applyFont="1" applyFill="1" applyBorder="1" applyAlignment="1">
      <alignment horizontal="right"/>
    </xf>
    <xf numFmtId="0" fontId="3" fillId="0" borderId="11" xfId="0" applyFont="1" applyFill="1" applyBorder="1"/>
    <xf numFmtId="1" fontId="3" fillId="0" borderId="11" xfId="0" applyNumberFormat="1" applyFont="1" applyFill="1" applyBorder="1"/>
    <xf numFmtId="0" fontId="2" fillId="6" borderId="6" xfId="0" applyFont="1" applyFill="1" applyBorder="1"/>
    <xf numFmtId="0" fontId="7" fillId="6" borderId="15" xfId="0" applyFont="1" applyFill="1" applyBorder="1"/>
    <xf numFmtId="0" fontId="2" fillId="6" borderId="15" xfId="0" applyFont="1" applyFill="1" applyBorder="1"/>
    <xf numFmtId="0" fontId="1" fillId="6" borderId="15" xfId="0" applyFont="1" applyFill="1" applyBorder="1"/>
    <xf numFmtId="0" fontId="10" fillId="0" borderId="11" xfId="0" applyFont="1" applyFill="1" applyBorder="1"/>
    <xf numFmtId="0" fontId="1" fillId="0" borderId="8" xfId="0" applyFont="1" applyFill="1" applyBorder="1" applyAlignment="1">
      <alignment horizontal="right"/>
    </xf>
    <xf numFmtId="0" fontId="1" fillId="0" borderId="8" xfId="0" applyFont="1" applyFill="1" applyBorder="1"/>
    <xf numFmtId="0" fontId="9" fillId="0" borderId="9" xfId="0" applyFont="1" applyFill="1" applyBorder="1"/>
    <xf numFmtId="0" fontId="2" fillId="6" borderId="21" xfId="0" applyFont="1" applyFill="1" applyBorder="1"/>
    <xf numFmtId="0" fontId="10" fillId="0" borderId="0" xfId="0" applyFont="1" applyFill="1" applyBorder="1"/>
    <xf numFmtId="0" fontId="1" fillId="2" borderId="0" xfId="0" applyFont="1" applyFill="1" applyBorder="1"/>
    <xf numFmtId="0" fontId="1" fillId="0" borderId="15" xfId="0" applyFont="1" applyBorder="1"/>
    <xf numFmtId="0" fontId="1" fillId="0" borderId="0" xfId="0" applyFont="1" applyBorder="1"/>
    <xf numFmtId="0" fontId="1" fillId="2" borderId="15" xfId="0" applyFont="1" applyFill="1" applyBorder="1"/>
    <xf numFmtId="0" fontId="22" fillId="0" borderId="0" xfId="0" applyFont="1"/>
    <xf numFmtId="0" fontId="0" fillId="0" borderId="3" xfId="0" applyBorder="1"/>
    <xf numFmtId="2" fontId="1" fillId="4" borderId="0" xfId="0" applyNumberFormat="1" applyFont="1" applyFill="1" applyBorder="1"/>
    <xf numFmtId="0" fontId="0" fillId="0" borderId="9" xfId="0" applyFont="1" applyBorder="1"/>
    <xf numFmtId="0" fontId="37" fillId="0" borderId="0" xfId="0" applyFont="1"/>
    <xf numFmtId="2" fontId="1" fillId="0" borderId="16" xfId="0" applyNumberFormat="1" applyFont="1" applyFill="1" applyBorder="1"/>
    <xf numFmtId="9" fontId="0" fillId="0" borderId="0" xfId="0" applyNumberFormat="1"/>
    <xf numFmtId="0" fontId="38" fillId="0" borderId="3" xfId="0" applyFont="1" applyBorder="1"/>
    <xf numFmtId="2" fontId="0" fillId="0" borderId="3" xfId="0" applyNumberFormat="1" applyFont="1" applyFill="1" applyBorder="1"/>
    <xf numFmtId="2" fontId="1" fillId="0" borderId="14" xfId="0" applyNumberFormat="1" applyFont="1" applyFill="1" applyBorder="1"/>
    <xf numFmtId="2" fontId="0" fillId="0" borderId="14" xfId="0" applyNumberFormat="1" applyFont="1" applyFill="1" applyBorder="1"/>
    <xf numFmtId="2" fontId="1" fillId="0" borderId="9" xfId="0" applyNumberFormat="1" applyFont="1" applyFill="1" applyBorder="1"/>
    <xf numFmtId="2" fontId="0" fillId="0" borderId="0" xfId="0" applyNumberFormat="1" applyFont="1" applyFill="1" applyBorder="1"/>
    <xf numFmtId="2" fontId="1" fillId="0" borderId="24" xfId="0" applyNumberFormat="1" applyFont="1" applyFill="1" applyBorder="1"/>
    <xf numFmtId="2" fontId="4" fillId="0" borderId="9" xfId="0" applyNumberFormat="1" applyFont="1" applyBorder="1"/>
    <xf numFmtId="2" fontId="4" fillId="0" borderId="0" xfId="0" applyNumberFormat="1" applyFont="1" applyFill="1" applyBorder="1"/>
    <xf numFmtId="2" fontId="4" fillId="0" borderId="14" xfId="0" applyNumberFormat="1" applyFont="1" applyBorder="1"/>
    <xf numFmtId="2" fontId="26" fillId="0" borderId="0" xfId="0" applyNumberFormat="1" applyFont="1" applyBorder="1"/>
    <xf numFmtId="2" fontId="4" fillId="2" borderId="0" xfId="0" applyNumberFormat="1" applyFont="1" applyFill="1" applyBorder="1"/>
    <xf numFmtId="2" fontId="18" fillId="0" borderId="0" xfId="0" applyNumberFormat="1" applyFont="1" applyFill="1" applyBorder="1"/>
    <xf numFmtId="0" fontId="40" fillId="0" borderId="0" xfId="0" applyFont="1" applyBorder="1" applyAlignment="1">
      <alignment horizontal="center"/>
    </xf>
    <xf numFmtId="0" fontId="41" fillId="0" borderId="0" xfId="0" applyFont="1" applyBorder="1"/>
    <xf numFmtId="0" fontId="36" fillId="4" borderId="13" xfId="0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42" fillId="0" borderId="0" xfId="0" applyFont="1" applyBorder="1"/>
    <xf numFmtId="0" fontId="35" fillId="0" borderId="3" xfId="0" applyFont="1" applyFill="1" applyBorder="1"/>
    <xf numFmtId="1" fontId="43" fillId="0" borderId="3" xfId="0" applyNumberFormat="1" applyFont="1" applyFill="1" applyBorder="1"/>
    <xf numFmtId="1" fontId="43" fillId="0" borderId="3" xfId="0" applyNumberFormat="1" applyFont="1" applyBorder="1"/>
    <xf numFmtId="1" fontId="35" fillId="0" borderId="3" xfId="0" applyNumberFormat="1" applyFont="1" applyFill="1" applyBorder="1"/>
    <xf numFmtId="1" fontId="43" fillId="0" borderId="0" xfId="0" applyNumberFormat="1" applyFont="1" applyFill="1" applyBorder="1"/>
    <xf numFmtId="1" fontId="35" fillId="0" borderId="0" xfId="0" applyNumberFormat="1" applyFont="1" applyFill="1" applyBorder="1"/>
    <xf numFmtId="1" fontId="43" fillId="0" borderId="14" xfId="0" applyNumberFormat="1" applyFont="1" applyFill="1" applyBorder="1"/>
    <xf numFmtId="1" fontId="35" fillId="0" borderId="14" xfId="0" applyNumberFormat="1" applyFont="1" applyFill="1" applyBorder="1"/>
    <xf numFmtId="1" fontId="43" fillId="0" borderId="9" xfId="0" applyNumberFormat="1" applyFont="1" applyFill="1" applyBorder="1"/>
    <xf numFmtId="2" fontId="43" fillId="0" borderId="3" xfId="0" applyNumberFormat="1" applyFont="1" applyBorder="1"/>
    <xf numFmtId="1" fontId="43" fillId="0" borderId="16" xfId="0" applyNumberFormat="1" applyFont="1" applyFill="1" applyBorder="1"/>
    <xf numFmtId="2" fontId="43" fillId="0" borderId="3" xfId="0" applyNumberFormat="1" applyFont="1" applyFill="1" applyBorder="1"/>
    <xf numFmtId="0" fontId="43" fillId="0" borderId="9" xfId="0" applyFont="1" applyFill="1" applyBorder="1"/>
    <xf numFmtId="1" fontId="43" fillId="0" borderId="37" xfId="0" applyNumberFormat="1" applyFont="1" applyFill="1" applyBorder="1"/>
    <xf numFmtId="1" fontId="43" fillId="0" borderId="24" xfId="0" applyNumberFormat="1" applyFont="1" applyFill="1" applyBorder="1"/>
    <xf numFmtId="1" fontId="35" fillId="4" borderId="18" xfId="0" applyNumberFormat="1" applyFont="1" applyFill="1" applyBorder="1"/>
    <xf numFmtId="1" fontId="43" fillId="0" borderId="9" xfId="0" applyNumberFormat="1" applyFont="1" applyBorder="1"/>
    <xf numFmtId="1" fontId="35" fillId="2" borderId="13" xfId="0" applyNumberFormat="1" applyFont="1" applyFill="1" applyBorder="1"/>
    <xf numFmtId="1" fontId="43" fillId="0" borderId="0" xfId="0" applyNumberFormat="1" applyFont="1" applyBorder="1"/>
    <xf numFmtId="1" fontId="43" fillId="0" borderId="14" xfId="0" applyNumberFormat="1" applyFont="1" applyBorder="1"/>
    <xf numFmtId="1" fontId="43" fillId="2" borderId="0" xfId="0" applyNumberFormat="1" applyFont="1" applyFill="1" applyBorder="1"/>
    <xf numFmtId="1" fontId="35" fillId="0" borderId="18" xfId="0" applyNumberFormat="1" applyFont="1" applyFill="1" applyBorder="1"/>
    <xf numFmtId="1" fontId="35" fillId="0" borderId="13" xfId="0" applyNumberFormat="1" applyFont="1" applyFill="1" applyBorder="1"/>
    <xf numFmtId="1" fontId="35" fillId="0" borderId="13" xfId="0" applyNumberFormat="1" applyFont="1" applyBorder="1"/>
    <xf numFmtId="1" fontId="34" fillId="0" borderId="0" xfId="0" applyNumberFormat="1" applyFont="1" applyFill="1" applyBorder="1"/>
    <xf numFmtId="1" fontId="35" fillId="0" borderId="3" xfId="0" applyNumberFormat="1" applyFont="1" applyBorder="1"/>
    <xf numFmtId="0" fontId="43" fillId="0" borderId="3" xfId="0" applyFont="1" applyFill="1" applyBorder="1"/>
    <xf numFmtId="1" fontId="35" fillId="0" borderId="11" xfId="0" applyNumberFormat="1" applyFont="1" applyFill="1" applyBorder="1"/>
    <xf numFmtId="1" fontId="35" fillId="6" borderId="13" xfId="0" applyNumberFormat="1" applyFont="1" applyFill="1" applyBorder="1"/>
    <xf numFmtId="0" fontId="35" fillId="2" borderId="0" xfId="0" applyFont="1" applyFill="1" applyBorder="1" applyAlignment="1">
      <alignment horizontal="center"/>
    </xf>
    <xf numFmtId="1" fontId="35" fillId="2" borderId="18" xfId="0" applyNumberFormat="1" applyFont="1" applyFill="1" applyBorder="1"/>
    <xf numFmtId="1" fontId="44" fillId="0" borderId="3" xfId="0" applyNumberFormat="1" applyFont="1" applyBorder="1"/>
    <xf numFmtId="1" fontId="43" fillId="0" borderId="8" xfId="0" applyNumberFormat="1" applyFont="1" applyFill="1" applyBorder="1"/>
    <xf numFmtId="14" fontId="3" fillId="0" borderId="0" xfId="0" applyNumberFormat="1" applyFont="1" applyBorder="1"/>
    <xf numFmtId="2" fontId="1" fillId="0" borderId="8" xfId="0" applyNumberFormat="1" applyFont="1" applyFill="1" applyBorder="1"/>
    <xf numFmtId="0" fontId="20" fillId="0" borderId="0" xfId="0" applyFont="1" applyBorder="1"/>
    <xf numFmtId="2" fontId="32" fillId="0" borderId="0" xfId="0" applyNumberFormat="1" applyFont="1" applyFill="1" applyBorder="1" applyAlignment="1">
      <alignment horizontal="right"/>
    </xf>
    <xf numFmtId="1" fontId="32" fillId="0" borderId="0" xfId="0" applyNumberFormat="1" applyFont="1" applyFill="1" applyBorder="1" applyAlignment="1">
      <alignment horizontal="right"/>
    </xf>
    <xf numFmtId="1" fontId="35" fillId="0" borderId="0" xfId="0" applyNumberFormat="1" applyFont="1" applyFill="1" applyBorder="1" applyAlignment="1">
      <alignment horizontal="right"/>
    </xf>
    <xf numFmtId="2" fontId="0" fillId="0" borderId="0" xfId="0" applyNumberFormat="1" applyBorder="1"/>
    <xf numFmtId="1" fontId="0" fillId="0" borderId="0" xfId="0" applyNumberFormat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7" fillId="0" borderId="8" xfId="0" applyFont="1" applyFill="1" applyBorder="1"/>
    <xf numFmtId="0" fontId="17" fillId="0" borderId="8" xfId="0" applyFont="1" applyFill="1" applyBorder="1" applyAlignment="1">
      <alignment horizontal="right"/>
    </xf>
    <xf numFmtId="0" fontId="43" fillId="0" borderId="0" xfId="0" applyFont="1" applyBorder="1"/>
    <xf numFmtId="0" fontId="2" fillId="0" borderId="23" xfId="0" applyFont="1" applyFill="1" applyBorder="1"/>
    <xf numFmtId="0" fontId="3" fillId="0" borderId="23" xfId="0" applyFont="1" applyFill="1" applyBorder="1" applyAlignment="1">
      <alignment horizontal="right"/>
    </xf>
    <xf numFmtId="0" fontId="3" fillId="0" borderId="23" xfId="0" applyFont="1" applyFill="1" applyBorder="1"/>
    <xf numFmtId="2" fontId="1" fillId="0" borderId="23" xfId="0" applyNumberFormat="1" applyFont="1" applyFill="1" applyBorder="1"/>
    <xf numFmtId="1" fontId="3" fillId="0" borderId="23" xfId="0" applyNumberFormat="1" applyFont="1" applyFill="1" applyBorder="1"/>
    <xf numFmtId="1" fontId="35" fillId="0" borderId="23" xfId="0" applyNumberFormat="1" applyFont="1" applyFill="1" applyBorder="1"/>
    <xf numFmtId="0" fontId="2" fillId="0" borderId="4" xfId="0" applyFont="1" applyFill="1" applyBorder="1"/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/>
    <xf numFmtId="0" fontId="0" fillId="0" borderId="4" xfId="0" applyBorder="1"/>
    <xf numFmtId="1" fontId="3" fillId="0" borderId="4" xfId="0" applyNumberFormat="1" applyFont="1" applyFill="1" applyBorder="1"/>
    <xf numFmtId="1" fontId="35" fillId="0" borderId="4" xfId="0" applyNumberFormat="1" applyFont="1" applyFill="1" applyBorder="1"/>
    <xf numFmtId="2" fontId="1" fillId="0" borderId="11" xfId="0" applyNumberFormat="1" applyFont="1" applyFill="1" applyBorder="1"/>
    <xf numFmtId="2" fontId="1" fillId="0" borderId="4" xfId="0" applyNumberFormat="1" applyFont="1" applyFill="1" applyBorder="1"/>
    <xf numFmtId="0" fontId="0" fillId="0" borderId="23" xfId="0" applyBorder="1"/>
    <xf numFmtId="0" fontId="2" fillId="2" borderId="0" xfId="0" applyFont="1" applyFill="1" applyBorder="1" applyAlignment="1">
      <alignment horizontal="center"/>
    </xf>
    <xf numFmtId="0" fontId="45" fillId="5" borderId="5" xfId="0" applyFont="1" applyFill="1" applyBorder="1" applyAlignment="1">
      <alignment horizontal="center"/>
    </xf>
    <xf numFmtId="0" fontId="45" fillId="5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46" fillId="0" borderId="14" xfId="0" applyFont="1" applyFill="1" applyBorder="1"/>
    <xf numFmtId="14" fontId="18" fillId="0" borderId="3" xfId="0" applyNumberFormat="1" applyFont="1" applyBorder="1"/>
    <xf numFmtId="2" fontId="27" fillId="0" borderId="0" xfId="0" applyNumberFormat="1" applyFont="1"/>
    <xf numFmtId="2" fontId="47" fillId="0" borderId="0" xfId="0" applyNumberFormat="1" applyFont="1" applyAlignment="1">
      <alignment horizontal="center"/>
    </xf>
    <xf numFmtId="0" fontId="48" fillId="0" borderId="0" xfId="0" applyFont="1"/>
    <xf numFmtId="0" fontId="49" fillId="0" borderId="3" xfId="0" applyFont="1" applyBorder="1" applyAlignment="1">
      <alignment horizontal="right"/>
    </xf>
    <xf numFmtId="0" fontId="24" fillId="0" borderId="9" xfId="0" applyFont="1" applyFill="1" applyBorder="1"/>
    <xf numFmtId="0" fontId="2" fillId="6" borderId="38" xfId="0" applyFont="1" applyFill="1" applyBorder="1"/>
    <xf numFmtId="0" fontId="2" fillId="6" borderId="39" xfId="0" applyFont="1" applyFill="1" applyBorder="1"/>
    <xf numFmtId="2" fontId="0" fillId="0" borderId="3" xfId="0" applyNumberFormat="1" applyBorder="1"/>
    <xf numFmtId="2" fontId="0" fillId="0" borderId="9" xfId="0" applyNumberFormat="1" applyBorder="1"/>
    <xf numFmtId="2" fontId="50" fillId="0" borderId="9" xfId="0" applyNumberFormat="1" applyFont="1" applyBorder="1"/>
    <xf numFmtId="2" fontId="7" fillId="0" borderId="0" xfId="0" applyNumberFormat="1" applyFont="1"/>
    <xf numFmtId="2" fontId="0" fillId="0" borderId="9" xfId="0" applyNumberFormat="1" applyFont="1" applyBorder="1"/>
    <xf numFmtId="0" fontId="10" fillId="0" borderId="33" xfId="0" applyFont="1" applyBorder="1" applyAlignment="1">
      <alignment horizontal="center"/>
    </xf>
    <xf numFmtId="0" fontId="21" fillId="0" borderId="34" xfId="0" applyFont="1" applyBorder="1"/>
    <xf numFmtId="0" fontId="10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0" fontId="18" fillId="5" borderId="35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5" fillId="5" borderId="2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36" fillId="4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6" fillId="0" borderId="3" xfId="0" applyFont="1" applyBorder="1"/>
    <xf numFmtId="0" fontId="2" fillId="3" borderId="3" xfId="0" applyFont="1" applyFill="1" applyBorder="1" applyAlignment="1">
      <alignment horizontal="center"/>
    </xf>
    <xf numFmtId="0" fontId="40" fillId="3" borderId="3" xfId="0" applyFont="1" applyFill="1" applyBorder="1" applyAlignment="1">
      <alignment horizontal="center"/>
    </xf>
    <xf numFmtId="1" fontId="39" fillId="0" borderId="3" xfId="0" applyNumberFormat="1" applyFont="1" applyFill="1" applyBorder="1"/>
    <xf numFmtId="0" fontId="45" fillId="0" borderId="0" xfId="0" applyFont="1" applyFill="1" applyBorder="1" applyAlignment="1">
      <alignment horizontal="center"/>
    </xf>
    <xf numFmtId="0" fontId="45" fillId="5" borderId="34" xfId="0" applyFont="1" applyFill="1" applyBorder="1" applyAlignment="1">
      <alignment horizontal="center"/>
    </xf>
    <xf numFmtId="0" fontId="45" fillId="5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6" fillId="0" borderId="3" xfId="0" applyFont="1" applyBorder="1"/>
    <xf numFmtId="0" fontId="46" fillId="0" borderId="3" xfId="0" applyFont="1" applyBorder="1" applyAlignment="1">
      <alignment horizontal="right"/>
    </xf>
    <xf numFmtId="1" fontId="44" fillId="0" borderId="3" xfId="0" applyNumberFormat="1" applyFont="1" applyFill="1" applyBorder="1"/>
    <xf numFmtId="2" fontId="46" fillId="0" borderId="3" xfId="0" applyNumberFormat="1" applyFont="1" applyFill="1" applyBorder="1"/>
    <xf numFmtId="1" fontId="46" fillId="0" borderId="3" xfId="0" applyNumberFormat="1" applyFont="1" applyFill="1" applyBorder="1"/>
    <xf numFmtId="14" fontId="46" fillId="0" borderId="3" xfId="0" applyNumberFormat="1" applyFont="1" applyBorder="1"/>
    <xf numFmtId="0" fontId="0" fillId="0" borderId="14" xfId="0" applyFont="1" applyBorder="1"/>
    <xf numFmtId="0" fontId="51" fillId="0" borderId="3" xfId="0" applyFont="1" applyBorder="1" applyAlignment="1">
      <alignment horizontal="right"/>
    </xf>
    <xf numFmtId="0" fontId="46" fillId="0" borderId="0" xfId="0" applyFont="1" applyBorder="1"/>
    <xf numFmtId="1" fontId="44" fillId="0" borderId="14" xfId="0" applyNumberFormat="1" applyFont="1" applyFill="1" applyBorder="1"/>
    <xf numFmtId="0" fontId="46" fillId="0" borderId="8" xfId="0" applyFont="1" applyBorder="1"/>
    <xf numFmtId="14" fontId="46" fillId="0" borderId="14" xfId="0" applyNumberFormat="1" applyFont="1" applyBorder="1"/>
    <xf numFmtId="0" fontId="46" fillId="0" borderId="9" xfId="0" applyFont="1" applyBorder="1"/>
    <xf numFmtId="0" fontId="46" fillId="0" borderId="14" xfId="0" applyFont="1" applyBorder="1"/>
    <xf numFmtId="0" fontId="45" fillId="0" borderId="3" xfId="0" applyFont="1" applyBorder="1"/>
    <xf numFmtId="0" fontId="45" fillId="0" borderId="9" xfId="0" applyFont="1" applyBorder="1"/>
    <xf numFmtId="0" fontId="46" fillId="0" borderId="16" xfId="0" applyFont="1" applyBorder="1"/>
    <xf numFmtId="0" fontId="46" fillId="0" borderId="9" xfId="0" applyFont="1" applyBorder="1" applyAlignment="1">
      <alignment horizontal="right"/>
    </xf>
    <xf numFmtId="0" fontId="46" fillId="0" borderId="23" xfId="0" applyFont="1" applyBorder="1"/>
    <xf numFmtId="0" fontId="46" fillId="0" borderId="23" xfId="0" applyFont="1" applyBorder="1" applyAlignment="1">
      <alignment horizontal="right"/>
    </xf>
    <xf numFmtId="1" fontId="44" fillId="0" borderId="0" xfId="0" applyNumberFormat="1" applyFont="1" applyFill="1" applyBorder="1"/>
    <xf numFmtId="0" fontId="46" fillId="0" borderId="0" xfId="0" applyFont="1" applyBorder="1" applyAlignment="1">
      <alignment horizontal="right"/>
    </xf>
    <xf numFmtId="0" fontId="46" fillId="0" borderId="36" xfId="0" applyFont="1" applyBorder="1"/>
    <xf numFmtId="0" fontId="46" fillId="0" borderId="3" xfId="0" applyFont="1" applyFill="1" applyBorder="1"/>
    <xf numFmtId="1" fontId="44" fillId="0" borderId="16" xfId="0" applyNumberFormat="1" applyFont="1" applyFill="1" applyBorder="1"/>
    <xf numFmtId="1" fontId="44" fillId="0" borderId="3" xfId="0" applyNumberFormat="1" applyFont="1" applyFill="1" applyBorder="1" applyAlignment="1">
      <alignment horizontal="right"/>
    </xf>
    <xf numFmtId="1" fontId="44" fillId="0" borderId="9" xfId="0" applyNumberFormat="1" applyFont="1" applyBorder="1"/>
    <xf numFmtId="0" fontId="52" fillId="0" borderId="3" xfId="0" applyFont="1" applyFill="1" applyBorder="1"/>
    <xf numFmtId="0" fontId="46" fillId="0" borderId="3" xfId="0" applyFont="1" applyFill="1" applyBorder="1" applyAlignment="1">
      <alignment horizontal="right"/>
    </xf>
    <xf numFmtId="0" fontId="52" fillId="0" borderId="9" xfId="0" applyFont="1" applyFill="1" applyBorder="1"/>
    <xf numFmtId="0" fontId="46" fillId="0" borderId="9" xfId="0" applyFont="1" applyFill="1" applyBorder="1" applyAlignment="1">
      <alignment horizontal="right"/>
    </xf>
    <xf numFmtId="0" fontId="46" fillId="0" borderId="9" xfId="0" applyFont="1" applyFill="1" applyBorder="1"/>
    <xf numFmtId="2" fontId="44" fillId="0" borderId="9" xfId="0" applyNumberFormat="1" applyFont="1" applyFill="1" applyBorder="1"/>
    <xf numFmtId="1" fontId="44" fillId="0" borderId="9" xfId="0" applyNumberFormat="1" applyFont="1" applyFill="1" applyBorder="1"/>
    <xf numFmtId="1" fontId="46" fillId="0" borderId="9" xfId="0" applyNumberFormat="1" applyFont="1" applyFill="1" applyBorder="1"/>
    <xf numFmtId="0" fontId="52" fillId="0" borderId="10" xfId="0" applyFont="1" applyFill="1" applyBorder="1"/>
    <xf numFmtId="0" fontId="45" fillId="0" borderId="10" xfId="0" applyFont="1" applyFill="1" applyBorder="1" applyAlignment="1">
      <alignment horizontal="right"/>
    </xf>
    <xf numFmtId="0" fontId="46" fillId="0" borderId="10" xfId="0" applyFont="1" applyFill="1" applyBorder="1"/>
    <xf numFmtId="1" fontId="0" fillId="0" borderId="0" xfId="0" applyNumberFormat="1" applyFill="1"/>
    <xf numFmtId="0" fontId="52" fillId="0" borderId="23" xfId="0" applyFont="1" applyFill="1" applyBorder="1"/>
    <xf numFmtId="0" fontId="46" fillId="0" borderId="23" xfId="0" applyFont="1" applyFill="1" applyBorder="1" applyAlignment="1">
      <alignment horizontal="right"/>
    </xf>
    <xf numFmtId="0" fontId="46" fillId="0" borderId="23" xfId="0" applyFont="1" applyFill="1" applyBorder="1"/>
    <xf numFmtId="1" fontId="44" fillId="0" borderId="23" xfId="0" applyNumberFormat="1" applyFont="1" applyFill="1" applyBorder="1"/>
    <xf numFmtId="1" fontId="1" fillId="0" borderId="23" xfId="0" applyNumberFormat="1" applyFont="1" applyFill="1" applyBorder="1"/>
    <xf numFmtId="1" fontId="44" fillId="0" borderId="13" xfId="0" applyNumberFormat="1" applyFont="1" applyFill="1" applyBorder="1"/>
    <xf numFmtId="1" fontId="46" fillId="0" borderId="13" xfId="0" applyNumberFormat="1" applyFont="1" applyFill="1" applyBorder="1"/>
    <xf numFmtId="1" fontId="44" fillId="2" borderId="13" xfId="0" applyNumberFormat="1" applyFont="1" applyFill="1" applyBorder="1"/>
    <xf numFmtId="1" fontId="46" fillId="4" borderId="13" xfId="0" applyNumberFormat="1" applyFont="1" applyFill="1" applyBorder="1"/>
    <xf numFmtId="2" fontId="44" fillId="0" borderId="3" xfId="0" applyNumberFormat="1" applyFont="1" applyFill="1" applyBorder="1"/>
    <xf numFmtId="2" fontId="35" fillId="0" borderId="3" xfId="0" applyNumberFormat="1" applyFont="1" applyFill="1" applyBorder="1"/>
    <xf numFmtId="2" fontId="44" fillId="0" borderId="16" xfId="0" applyNumberFormat="1" applyFont="1" applyFill="1" applyBorder="1"/>
    <xf numFmtId="2" fontId="44" fillId="0" borderId="3" xfId="0" applyNumberFormat="1" applyFont="1" applyFill="1" applyBorder="1" applyAlignment="1">
      <alignment horizontal="right"/>
    </xf>
    <xf numFmtId="2" fontId="35" fillId="4" borderId="18" xfId="0" applyNumberFormat="1" applyFont="1" applyFill="1" applyBorder="1"/>
    <xf numFmtId="2" fontId="44" fillId="0" borderId="9" xfId="0" applyNumberFormat="1" applyFont="1" applyBorder="1"/>
    <xf numFmtId="2" fontId="35" fillId="2" borderId="13" xfId="0" applyNumberFormat="1" applyFont="1" applyFill="1" applyBorder="1"/>
    <xf numFmtId="2" fontId="35" fillId="0" borderId="18" xfId="0" applyNumberFormat="1" applyFont="1" applyFill="1" applyBorder="1"/>
    <xf numFmtId="2" fontId="35" fillId="0" borderId="13" xfId="0" applyNumberFormat="1" applyFont="1" applyFill="1" applyBorder="1"/>
    <xf numFmtId="2" fontId="35" fillId="0" borderId="13" xfId="0" applyNumberFormat="1" applyFont="1" applyBorder="1"/>
    <xf numFmtId="2" fontId="35" fillId="2" borderId="18" xfId="0" applyNumberFormat="1" applyFont="1" applyFill="1" applyBorder="1"/>
    <xf numFmtId="2" fontId="44" fillId="0" borderId="13" xfId="0" applyNumberFormat="1" applyFont="1" applyFill="1" applyBorder="1"/>
    <xf numFmtId="2" fontId="44" fillId="2" borderId="13" xfId="0" applyNumberFormat="1" applyFont="1" applyFill="1" applyBorder="1"/>
    <xf numFmtId="2" fontId="35" fillId="6" borderId="13" xfId="0" applyNumberFormat="1" applyFont="1" applyFill="1" applyBorder="1"/>
    <xf numFmtId="2" fontId="44" fillId="0" borderId="3" xfId="0" applyNumberFormat="1" applyFont="1" applyBorder="1"/>
    <xf numFmtId="1" fontId="35" fillId="0" borderId="18" xfId="0" applyNumberFormat="1" applyFont="1" applyBorder="1"/>
    <xf numFmtId="1" fontId="46" fillId="4" borderId="2" xfId="0" applyNumberFormat="1" applyFont="1" applyFill="1" applyBorder="1"/>
    <xf numFmtId="2" fontId="35" fillId="0" borderId="17" xfId="0" applyNumberFormat="1" applyFont="1" applyFill="1" applyBorder="1"/>
    <xf numFmtId="0" fontId="2" fillId="6" borderId="33" xfId="0" applyFont="1" applyFill="1" applyBorder="1"/>
    <xf numFmtId="2" fontId="44" fillId="0" borderId="0" xfId="0" applyNumberFormat="1" applyFont="1" applyFill="1" applyBorder="1"/>
    <xf numFmtId="1" fontId="46" fillId="0" borderId="0" xfId="0" applyNumberFormat="1" applyFont="1" applyFill="1" applyBorder="1"/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  <colors>
    <mruColors>
      <color rgb="FF0000FF"/>
      <color rgb="FFD60093"/>
      <color rgb="FFFFFF66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2"/>
  <sheetViews>
    <sheetView topLeftCell="A484" zoomScaleNormal="100" zoomScalePageLayoutView="58" workbookViewId="0">
      <selection activeCell="E521" sqref="E521"/>
    </sheetView>
  </sheetViews>
  <sheetFormatPr defaultRowHeight="12.75" x14ac:dyDescent="0.2"/>
  <cols>
    <col min="1" max="1" width="4.5703125" customWidth="1"/>
    <col min="2" max="2" width="7.7109375" customWidth="1"/>
    <col min="3" max="3" width="10.42578125" customWidth="1"/>
    <col min="4" max="4" width="6.85546875" customWidth="1"/>
    <col min="5" max="5" width="71.42578125" customWidth="1"/>
    <col min="6" max="6" width="20.42578125" customWidth="1"/>
    <col min="7" max="7" width="15.85546875" customWidth="1"/>
    <col min="8" max="8" width="12.140625" customWidth="1"/>
    <col min="9" max="9" width="12.7109375" customWidth="1"/>
    <col min="10" max="10" width="22.5703125" hidden="1" customWidth="1"/>
    <col min="11" max="11" width="12.140625" hidden="1" customWidth="1"/>
    <col min="12" max="12" width="5.7109375" hidden="1" customWidth="1"/>
    <col min="13" max="13" width="13.7109375" hidden="1" customWidth="1"/>
    <col min="14" max="19" width="12.28515625" customWidth="1"/>
    <col min="20" max="20" width="20.7109375" customWidth="1"/>
  </cols>
  <sheetData>
    <row r="1" spans="1:10" ht="18" x14ac:dyDescent="0.25">
      <c r="A1" s="34"/>
      <c r="B1" s="34"/>
      <c r="D1" s="24"/>
      <c r="E1" s="24" t="s">
        <v>858</v>
      </c>
      <c r="F1" s="24"/>
      <c r="G1" s="24"/>
      <c r="H1" s="24"/>
      <c r="I1" s="24" t="s">
        <v>737</v>
      </c>
    </row>
    <row r="2" spans="1:10" ht="18" x14ac:dyDescent="0.25">
      <c r="A2" s="34"/>
      <c r="B2" s="34"/>
      <c r="D2" s="24"/>
      <c r="E2" s="24" t="s">
        <v>857</v>
      </c>
      <c r="F2" s="24"/>
      <c r="G2" s="24"/>
      <c r="H2" s="24"/>
      <c r="I2" s="24"/>
    </row>
    <row r="3" spans="1:10" ht="18" x14ac:dyDescent="0.25">
      <c r="A3" s="19"/>
      <c r="B3" s="19"/>
      <c r="C3" s="23"/>
      <c r="D3" s="24" t="s">
        <v>234</v>
      </c>
      <c r="E3" s="24"/>
      <c r="F3" s="24"/>
      <c r="G3" s="24"/>
      <c r="H3" s="24"/>
      <c r="I3" s="24"/>
    </row>
    <row r="4" spans="1:10" ht="16.5" thickBot="1" x14ac:dyDescent="0.3">
      <c r="E4" s="11" t="s">
        <v>306</v>
      </c>
      <c r="F4" s="11"/>
      <c r="G4" s="11"/>
      <c r="H4" s="192"/>
      <c r="I4" s="192"/>
    </row>
    <row r="5" spans="1:10" s="2" customFormat="1" ht="15.95" customHeight="1" x14ac:dyDescent="0.25">
      <c r="A5" s="103" t="s">
        <v>491</v>
      </c>
      <c r="B5" s="103" t="s">
        <v>6</v>
      </c>
      <c r="C5" s="141" t="s">
        <v>7</v>
      </c>
      <c r="D5" s="103" t="s">
        <v>8</v>
      </c>
      <c r="E5" s="346"/>
      <c r="F5" s="194" t="s">
        <v>776</v>
      </c>
      <c r="G5" s="350" t="s">
        <v>778</v>
      </c>
      <c r="H5" s="364" t="s">
        <v>775</v>
      </c>
      <c r="I5" s="194" t="s">
        <v>854</v>
      </c>
      <c r="J5" s="363"/>
    </row>
    <row r="6" spans="1:10" s="2" customFormat="1" ht="15.95" customHeight="1" x14ac:dyDescent="0.25">
      <c r="A6" s="104" t="s">
        <v>492</v>
      </c>
      <c r="B6" s="104" t="s">
        <v>9</v>
      </c>
      <c r="C6" s="142" t="s">
        <v>10</v>
      </c>
      <c r="D6" s="104" t="s">
        <v>11</v>
      </c>
      <c r="E6" s="347" t="s">
        <v>12</v>
      </c>
      <c r="F6" s="195" t="s">
        <v>777</v>
      </c>
      <c r="G6" s="351" t="s">
        <v>350</v>
      </c>
      <c r="H6" s="365" t="s">
        <v>350</v>
      </c>
      <c r="I6" s="195" t="s">
        <v>855</v>
      </c>
      <c r="J6" s="363"/>
    </row>
    <row r="7" spans="1:10" s="2" customFormat="1" ht="15.95" customHeight="1" x14ac:dyDescent="0.25">
      <c r="A7" s="104" t="s">
        <v>258</v>
      </c>
      <c r="B7" s="104" t="s">
        <v>278</v>
      </c>
      <c r="C7" s="143"/>
      <c r="D7" s="144"/>
      <c r="E7" s="348"/>
      <c r="F7" s="196" t="s">
        <v>736</v>
      </c>
      <c r="G7" s="352" t="s">
        <v>774</v>
      </c>
      <c r="H7" s="365" t="s">
        <v>774</v>
      </c>
      <c r="I7" s="195" t="s">
        <v>856</v>
      </c>
      <c r="J7" s="363"/>
    </row>
    <row r="8" spans="1:10" ht="15.95" customHeight="1" thickBot="1" x14ac:dyDescent="0.3">
      <c r="A8" s="145"/>
      <c r="B8" s="146" t="s">
        <v>279</v>
      </c>
      <c r="C8" s="147"/>
      <c r="D8" s="146"/>
      <c r="E8" s="345"/>
      <c r="F8" s="353"/>
      <c r="G8" s="352"/>
      <c r="H8" s="366"/>
      <c r="I8" s="196" t="s">
        <v>736</v>
      </c>
    </row>
    <row r="9" spans="1:10" ht="15.95" customHeight="1" thickBot="1" x14ac:dyDescent="0.3">
      <c r="A9" s="179"/>
      <c r="B9" s="133"/>
      <c r="C9" s="133"/>
      <c r="D9" s="133"/>
      <c r="E9" s="349" t="s">
        <v>330</v>
      </c>
      <c r="F9" s="263" t="s">
        <v>281</v>
      </c>
      <c r="G9" s="178" t="s">
        <v>281</v>
      </c>
      <c r="H9" s="367" t="s">
        <v>281</v>
      </c>
      <c r="I9" s="263" t="s">
        <v>281</v>
      </c>
    </row>
    <row r="10" spans="1:10" s="8" customFormat="1" ht="15.95" customHeight="1" x14ac:dyDescent="0.25">
      <c r="A10" s="10" t="s">
        <v>257</v>
      </c>
      <c r="B10" s="10"/>
      <c r="C10" s="11"/>
      <c r="D10" s="11"/>
      <c r="E10" s="11"/>
      <c r="F10" s="264"/>
      <c r="G10" s="11"/>
      <c r="H10" s="11"/>
      <c r="I10" s="261"/>
    </row>
    <row r="11" spans="1:10" s="2" customFormat="1" ht="15.95" customHeight="1" x14ac:dyDescent="0.25">
      <c r="A11" s="25" t="s">
        <v>380</v>
      </c>
      <c r="B11" s="27" t="s">
        <v>381</v>
      </c>
      <c r="C11" s="28"/>
      <c r="D11" s="29"/>
      <c r="E11" s="29"/>
      <c r="F11" s="265"/>
      <c r="G11" s="29"/>
      <c r="H11" s="29"/>
      <c r="I11" s="262"/>
    </row>
    <row r="12" spans="1:10" ht="15.95" customHeight="1" x14ac:dyDescent="0.2">
      <c r="A12" s="37"/>
      <c r="B12" s="97"/>
      <c r="C12" s="52"/>
      <c r="D12" s="44"/>
      <c r="E12" s="44" t="s">
        <v>13</v>
      </c>
      <c r="F12" s="266"/>
      <c r="G12" s="191"/>
      <c r="H12" s="180"/>
      <c r="I12" s="266"/>
    </row>
    <row r="13" spans="1:10" ht="15.95" customHeight="1" x14ac:dyDescent="0.2">
      <c r="A13" s="368" t="s">
        <v>352</v>
      </c>
      <c r="B13" s="379" t="s">
        <v>539</v>
      </c>
      <c r="C13" s="50">
        <v>611</v>
      </c>
      <c r="D13" s="37">
        <v>41</v>
      </c>
      <c r="E13" s="37" t="s">
        <v>14</v>
      </c>
      <c r="F13" s="267">
        <v>285000</v>
      </c>
      <c r="G13" s="185">
        <v>57955.64</v>
      </c>
      <c r="H13" s="181">
        <f>SUM(G13/F13)*100</f>
        <v>20.335312280701753</v>
      </c>
      <c r="I13" s="267">
        <v>285000</v>
      </c>
    </row>
    <row r="14" spans="1:10" ht="15.95" customHeight="1" x14ac:dyDescent="0.2">
      <c r="A14" s="37"/>
      <c r="B14" s="46"/>
      <c r="C14" s="111" t="s">
        <v>15</v>
      </c>
      <c r="D14" s="37">
        <v>41</v>
      </c>
      <c r="E14" s="37" t="s">
        <v>16</v>
      </c>
      <c r="F14" s="267">
        <v>99700</v>
      </c>
      <c r="G14" s="185">
        <v>21997.74</v>
      </c>
      <c r="H14" s="181">
        <f>SUM(G14/F14)*100</f>
        <v>22.063931795386161</v>
      </c>
      <c r="I14" s="267">
        <v>99700</v>
      </c>
    </row>
    <row r="15" spans="1:10" ht="15.95" customHeight="1" x14ac:dyDescent="0.2">
      <c r="A15" s="37"/>
      <c r="B15" s="46"/>
      <c r="C15" s="50" t="s">
        <v>17</v>
      </c>
      <c r="D15" s="37">
        <v>41</v>
      </c>
      <c r="E15" s="37" t="s">
        <v>18</v>
      </c>
      <c r="F15" s="267">
        <v>76000</v>
      </c>
      <c r="G15" s="185">
        <v>17596.11</v>
      </c>
      <c r="H15" s="181">
        <f t="shared" ref="H15:H77" si="0">SUM(G15/F15)*100</f>
        <v>23.152776315789474</v>
      </c>
      <c r="I15" s="267">
        <v>76000</v>
      </c>
    </row>
    <row r="16" spans="1:10" ht="15.95" customHeight="1" x14ac:dyDescent="0.2">
      <c r="A16" s="37"/>
      <c r="B16" s="46"/>
      <c r="C16" s="50" t="s">
        <v>19</v>
      </c>
      <c r="D16" s="37">
        <v>111</v>
      </c>
      <c r="E16" s="37" t="s">
        <v>20</v>
      </c>
      <c r="F16" s="267">
        <v>378</v>
      </c>
      <c r="G16" s="185">
        <v>0</v>
      </c>
      <c r="H16" s="181">
        <f t="shared" si="0"/>
        <v>0</v>
      </c>
      <c r="I16" s="267">
        <v>381</v>
      </c>
    </row>
    <row r="17" spans="1:9" ht="15.95" customHeight="1" x14ac:dyDescent="0.2">
      <c r="A17" s="37"/>
      <c r="B17" s="46"/>
      <c r="C17" s="50" t="s">
        <v>15</v>
      </c>
      <c r="D17" s="37">
        <v>41</v>
      </c>
      <c r="E17" s="37" t="s">
        <v>21</v>
      </c>
      <c r="F17" s="267">
        <v>26600</v>
      </c>
      <c r="G17" s="185">
        <v>7156.67</v>
      </c>
      <c r="H17" s="181">
        <f t="shared" si="0"/>
        <v>26.904774436090229</v>
      </c>
      <c r="I17" s="267">
        <v>26600</v>
      </c>
    </row>
    <row r="18" spans="1:9" ht="15.95" customHeight="1" x14ac:dyDescent="0.2">
      <c r="A18" s="37"/>
      <c r="B18" s="46"/>
      <c r="C18" s="50">
        <v>627000</v>
      </c>
      <c r="D18" s="37">
        <v>41</v>
      </c>
      <c r="E18" s="149" t="s">
        <v>639</v>
      </c>
      <c r="F18" s="267">
        <v>11400</v>
      </c>
      <c r="G18" s="185">
        <v>2520.2199999999998</v>
      </c>
      <c r="H18" s="181">
        <f t="shared" si="0"/>
        <v>22.107192982456141</v>
      </c>
      <c r="I18" s="267">
        <v>11400</v>
      </c>
    </row>
    <row r="19" spans="1:9" ht="15.95" customHeight="1" x14ac:dyDescent="0.2">
      <c r="A19" s="37"/>
      <c r="B19" s="46"/>
      <c r="C19" s="50">
        <v>627001</v>
      </c>
      <c r="D19" s="37">
        <v>41</v>
      </c>
      <c r="E19" s="149" t="s">
        <v>638</v>
      </c>
      <c r="F19" s="267">
        <v>3040</v>
      </c>
      <c r="G19" s="185">
        <v>809.84</v>
      </c>
      <c r="H19" s="181">
        <f t="shared" si="0"/>
        <v>26.639473684210529</v>
      </c>
      <c r="I19" s="267">
        <v>3040</v>
      </c>
    </row>
    <row r="20" spans="1:9" ht="15.95" customHeight="1" x14ac:dyDescent="0.2">
      <c r="A20" s="37"/>
      <c r="B20" s="46"/>
      <c r="C20" s="50">
        <v>625</v>
      </c>
      <c r="D20" s="37">
        <v>41</v>
      </c>
      <c r="E20" s="37" t="s">
        <v>404</v>
      </c>
      <c r="F20" s="267">
        <v>1000</v>
      </c>
      <c r="G20" s="185">
        <v>243.97</v>
      </c>
      <c r="H20" s="181">
        <f t="shared" si="0"/>
        <v>24.396999999999998</v>
      </c>
      <c r="I20" s="267">
        <v>1000</v>
      </c>
    </row>
    <row r="21" spans="1:9" ht="15.95" customHeight="1" x14ac:dyDescent="0.2">
      <c r="A21" s="37"/>
      <c r="B21" s="46"/>
      <c r="C21" s="50">
        <v>625</v>
      </c>
      <c r="D21" s="37">
        <v>41</v>
      </c>
      <c r="E21" s="149" t="s">
        <v>623</v>
      </c>
      <c r="F21" s="267">
        <v>350</v>
      </c>
      <c r="G21" s="185">
        <v>205.26</v>
      </c>
      <c r="H21" s="181">
        <f t="shared" si="0"/>
        <v>58.645714285714277</v>
      </c>
      <c r="I21" s="267">
        <v>350</v>
      </c>
    </row>
    <row r="22" spans="1:9" ht="15.95" customHeight="1" x14ac:dyDescent="0.2">
      <c r="A22" s="37"/>
      <c r="B22" s="46"/>
      <c r="C22" s="50">
        <v>625</v>
      </c>
      <c r="D22" s="37">
        <v>41</v>
      </c>
      <c r="E22" s="149" t="s">
        <v>735</v>
      </c>
      <c r="F22" s="267">
        <v>3000</v>
      </c>
      <c r="G22" s="185">
        <v>207.32</v>
      </c>
      <c r="H22" s="181">
        <f t="shared" si="0"/>
        <v>6.9106666666666667</v>
      </c>
      <c r="I22" s="267">
        <v>3000</v>
      </c>
    </row>
    <row r="23" spans="1:9" ht="15.95" customHeight="1" x14ac:dyDescent="0.2">
      <c r="A23" s="37"/>
      <c r="B23" s="46"/>
      <c r="C23" s="50">
        <v>631001</v>
      </c>
      <c r="D23" s="37">
        <v>41</v>
      </c>
      <c r="E23" s="37" t="s">
        <v>22</v>
      </c>
      <c r="F23" s="267">
        <v>200</v>
      </c>
      <c r="G23" s="185">
        <v>19.45</v>
      </c>
      <c r="H23" s="181">
        <f t="shared" si="0"/>
        <v>9.7249999999999996</v>
      </c>
      <c r="I23" s="267">
        <v>200</v>
      </c>
    </row>
    <row r="24" spans="1:9" ht="15.95" customHeight="1" x14ac:dyDescent="0.2">
      <c r="A24" s="37"/>
      <c r="B24" s="46"/>
      <c r="C24" s="50">
        <v>636001</v>
      </c>
      <c r="D24" s="37">
        <v>41</v>
      </c>
      <c r="E24" s="149" t="s">
        <v>684</v>
      </c>
      <c r="F24" s="267">
        <v>100</v>
      </c>
      <c r="G24" s="185">
        <v>33.799999999999997</v>
      </c>
      <c r="H24" s="181">
        <f t="shared" si="0"/>
        <v>33.799999999999997</v>
      </c>
      <c r="I24" s="267">
        <v>100</v>
      </c>
    </row>
    <row r="25" spans="1:9" ht="15.95" customHeight="1" x14ac:dyDescent="0.2">
      <c r="A25" s="37"/>
      <c r="B25" s="46"/>
      <c r="C25" s="50">
        <v>632001</v>
      </c>
      <c r="D25" s="37">
        <v>41</v>
      </c>
      <c r="E25" s="37" t="s">
        <v>23</v>
      </c>
      <c r="F25" s="267">
        <v>2870</v>
      </c>
      <c r="G25" s="185">
        <v>2787.85</v>
      </c>
      <c r="H25" s="181">
        <f t="shared" si="0"/>
        <v>97.137630662020896</v>
      </c>
      <c r="I25" s="267">
        <v>2788</v>
      </c>
    </row>
    <row r="26" spans="1:9" ht="15.95" customHeight="1" x14ac:dyDescent="0.2">
      <c r="A26" s="37"/>
      <c r="B26" s="46"/>
      <c r="C26" s="111" t="s">
        <v>24</v>
      </c>
      <c r="D26" s="37">
        <v>41</v>
      </c>
      <c r="E26" s="37" t="s">
        <v>25</v>
      </c>
      <c r="F26" s="267">
        <v>877</v>
      </c>
      <c r="G26" s="185">
        <v>662.64</v>
      </c>
      <c r="H26" s="181">
        <f t="shared" si="0"/>
        <v>75.557582668186996</v>
      </c>
      <c r="I26" s="267">
        <v>663</v>
      </c>
    </row>
    <row r="27" spans="1:9" ht="15.95" customHeight="1" x14ac:dyDescent="0.2">
      <c r="A27" s="37"/>
      <c r="B27" s="46"/>
      <c r="C27" s="111" t="s">
        <v>26</v>
      </c>
      <c r="D27" s="37">
        <v>41</v>
      </c>
      <c r="E27" s="37" t="s">
        <v>27</v>
      </c>
      <c r="F27" s="267">
        <v>12000</v>
      </c>
      <c r="G27" s="185">
        <v>1291.68</v>
      </c>
      <c r="H27" s="181">
        <f t="shared" si="0"/>
        <v>10.763999999999999</v>
      </c>
      <c r="I27" s="267">
        <v>12000</v>
      </c>
    </row>
    <row r="28" spans="1:9" ht="15.95" customHeight="1" x14ac:dyDescent="0.2">
      <c r="A28" s="37"/>
      <c r="B28" s="46"/>
      <c r="C28" s="111" t="s">
        <v>28</v>
      </c>
      <c r="D28" s="37">
        <v>41</v>
      </c>
      <c r="E28" s="37" t="s">
        <v>440</v>
      </c>
      <c r="F28" s="267">
        <v>1990</v>
      </c>
      <c r="G28" s="185">
        <v>870.12</v>
      </c>
      <c r="H28" s="181">
        <f t="shared" si="0"/>
        <v>43.724623115577884</v>
      </c>
      <c r="I28" s="267">
        <v>1990</v>
      </c>
    </row>
    <row r="29" spans="1:9" ht="15.95" customHeight="1" x14ac:dyDescent="0.2">
      <c r="A29" s="37"/>
      <c r="B29" s="46"/>
      <c r="C29" s="111" t="s">
        <v>29</v>
      </c>
      <c r="D29" s="37">
        <v>41</v>
      </c>
      <c r="E29" s="37" t="s">
        <v>30</v>
      </c>
      <c r="F29" s="267">
        <v>660</v>
      </c>
      <c r="G29" s="185">
        <v>151.03</v>
      </c>
      <c r="H29" s="181">
        <f t="shared" si="0"/>
        <v>22.883333333333333</v>
      </c>
      <c r="I29" s="267">
        <v>660</v>
      </c>
    </row>
    <row r="30" spans="1:9" ht="15.95" customHeight="1" x14ac:dyDescent="0.2">
      <c r="A30" s="37"/>
      <c r="B30" s="46"/>
      <c r="C30" s="111" t="s">
        <v>31</v>
      </c>
      <c r="D30" s="37">
        <v>41</v>
      </c>
      <c r="E30" s="37" t="s">
        <v>32</v>
      </c>
      <c r="F30" s="267">
        <v>760</v>
      </c>
      <c r="G30" s="185">
        <v>202.79</v>
      </c>
      <c r="H30" s="181">
        <f t="shared" si="0"/>
        <v>26.682894736842105</v>
      </c>
      <c r="I30" s="267">
        <v>760</v>
      </c>
    </row>
    <row r="31" spans="1:9" ht="15.95" customHeight="1" x14ac:dyDescent="0.2">
      <c r="A31" s="37"/>
      <c r="B31" s="46"/>
      <c r="C31" s="111" t="s">
        <v>33</v>
      </c>
      <c r="D31" s="37">
        <v>41</v>
      </c>
      <c r="E31" s="37" t="s">
        <v>34</v>
      </c>
      <c r="F31" s="267">
        <v>430</v>
      </c>
      <c r="G31" s="185">
        <v>12.85</v>
      </c>
      <c r="H31" s="181">
        <f t="shared" si="0"/>
        <v>2.9883720930232558</v>
      </c>
      <c r="I31" s="267">
        <v>430</v>
      </c>
    </row>
    <row r="32" spans="1:9" ht="15.95" customHeight="1" x14ac:dyDescent="0.2">
      <c r="A32" s="37"/>
      <c r="B32" s="46"/>
      <c r="C32" s="111">
        <v>632003</v>
      </c>
      <c r="D32" s="37">
        <v>41</v>
      </c>
      <c r="E32" s="37" t="s">
        <v>35</v>
      </c>
      <c r="F32" s="267">
        <v>3200</v>
      </c>
      <c r="G32" s="185">
        <v>635.66999999999996</v>
      </c>
      <c r="H32" s="181">
        <f t="shared" si="0"/>
        <v>19.864687499999999</v>
      </c>
      <c r="I32" s="267">
        <v>3200</v>
      </c>
    </row>
    <row r="33" spans="1:9" ht="15.95" customHeight="1" x14ac:dyDescent="0.2">
      <c r="A33" s="37"/>
      <c r="B33" s="46"/>
      <c r="C33" s="111" t="s">
        <v>36</v>
      </c>
      <c r="D33" s="37">
        <v>41</v>
      </c>
      <c r="E33" s="37" t="s">
        <v>37</v>
      </c>
      <c r="F33" s="267">
        <v>300</v>
      </c>
      <c r="G33" s="185">
        <v>45.9</v>
      </c>
      <c r="H33" s="181">
        <f t="shared" si="0"/>
        <v>15.299999999999999</v>
      </c>
      <c r="I33" s="267">
        <v>300</v>
      </c>
    </row>
    <row r="34" spans="1:9" ht="15.95" customHeight="1" x14ac:dyDescent="0.2">
      <c r="A34" s="37"/>
      <c r="B34" s="46"/>
      <c r="C34" s="111" t="s">
        <v>38</v>
      </c>
      <c r="D34" s="37">
        <v>41</v>
      </c>
      <c r="E34" s="37" t="s">
        <v>510</v>
      </c>
      <c r="F34" s="267">
        <v>8000</v>
      </c>
      <c r="G34" s="185">
        <v>2915.77</v>
      </c>
      <c r="H34" s="181">
        <f t="shared" si="0"/>
        <v>36.447125</v>
      </c>
      <c r="I34" s="267">
        <v>8000</v>
      </c>
    </row>
    <row r="35" spans="1:9" ht="15.95" customHeight="1" x14ac:dyDescent="0.2">
      <c r="A35" s="37"/>
      <c r="B35" s="46"/>
      <c r="C35" s="150" t="s">
        <v>38</v>
      </c>
      <c r="D35" s="37">
        <v>41</v>
      </c>
      <c r="E35" s="149" t="s">
        <v>640</v>
      </c>
      <c r="F35" s="267">
        <v>2500</v>
      </c>
      <c r="G35" s="185">
        <v>826.53</v>
      </c>
      <c r="H35" s="181">
        <f t="shared" si="0"/>
        <v>33.061199999999999</v>
      </c>
      <c r="I35" s="267">
        <v>2500</v>
      </c>
    </row>
    <row r="36" spans="1:9" ht="15.6" customHeight="1" x14ac:dyDescent="0.2">
      <c r="A36" s="37"/>
      <c r="B36" s="46"/>
      <c r="C36" s="50">
        <v>633001</v>
      </c>
      <c r="D36" s="37">
        <v>41</v>
      </c>
      <c r="E36" s="149" t="s">
        <v>683</v>
      </c>
      <c r="F36" s="267">
        <v>500</v>
      </c>
      <c r="G36" s="185">
        <v>1058.48</v>
      </c>
      <c r="H36" s="181">
        <f t="shared" si="0"/>
        <v>211.69600000000003</v>
      </c>
      <c r="I36" s="267">
        <v>500</v>
      </c>
    </row>
    <row r="37" spans="1:9" ht="15.95" customHeight="1" x14ac:dyDescent="0.2">
      <c r="A37" s="37"/>
      <c r="B37" s="46"/>
      <c r="C37" s="50">
        <v>633004</v>
      </c>
      <c r="D37" s="37">
        <v>41</v>
      </c>
      <c r="E37" s="149" t="s">
        <v>795</v>
      </c>
      <c r="F37" s="267">
        <v>5000</v>
      </c>
      <c r="G37" s="185">
        <v>251.46</v>
      </c>
      <c r="H37" s="181">
        <f t="shared" si="0"/>
        <v>5.0292000000000003</v>
      </c>
      <c r="I37" s="267">
        <v>5000</v>
      </c>
    </row>
    <row r="38" spans="1:9" ht="15.95" customHeight="1" x14ac:dyDescent="0.2">
      <c r="A38" s="37"/>
      <c r="B38" s="46"/>
      <c r="C38" s="111" t="s">
        <v>40</v>
      </c>
      <c r="D38" s="37">
        <v>41</v>
      </c>
      <c r="E38" s="37" t="s">
        <v>530</v>
      </c>
      <c r="F38" s="267">
        <v>5000</v>
      </c>
      <c r="G38" s="185">
        <v>1221.1099999999999</v>
      </c>
      <c r="H38" s="181">
        <f t="shared" si="0"/>
        <v>24.422199999999997</v>
      </c>
      <c r="I38" s="267">
        <v>5000</v>
      </c>
    </row>
    <row r="39" spans="1:9" ht="15.95" customHeight="1" x14ac:dyDescent="0.2">
      <c r="A39" s="37"/>
      <c r="B39" s="46"/>
      <c r="C39" s="111" t="s">
        <v>41</v>
      </c>
      <c r="D39" s="37">
        <v>41</v>
      </c>
      <c r="E39" s="37" t="s">
        <v>531</v>
      </c>
      <c r="F39" s="267">
        <v>1000</v>
      </c>
      <c r="G39" s="185">
        <v>0</v>
      </c>
      <c r="H39" s="181">
        <f t="shared" si="0"/>
        <v>0</v>
      </c>
      <c r="I39" s="267">
        <v>1000</v>
      </c>
    </row>
    <row r="40" spans="1:9" ht="15.95" customHeight="1" x14ac:dyDescent="0.2">
      <c r="A40" s="37"/>
      <c r="B40" s="46"/>
      <c r="C40" s="111" t="s">
        <v>42</v>
      </c>
      <c r="D40" s="37">
        <v>41</v>
      </c>
      <c r="E40" s="37" t="s">
        <v>529</v>
      </c>
      <c r="F40" s="267">
        <v>4000</v>
      </c>
      <c r="G40" s="185">
        <v>337.79</v>
      </c>
      <c r="H40" s="181">
        <f t="shared" si="0"/>
        <v>8.4447500000000009</v>
      </c>
      <c r="I40" s="267">
        <v>4000</v>
      </c>
    </row>
    <row r="41" spans="1:9" ht="15.95" customHeight="1" x14ac:dyDescent="0.2">
      <c r="A41" s="37"/>
      <c r="B41" s="46"/>
      <c r="C41" s="111">
        <v>633006</v>
      </c>
      <c r="D41" s="37">
        <v>41</v>
      </c>
      <c r="E41" s="37" t="s">
        <v>4</v>
      </c>
      <c r="F41" s="267">
        <v>1400</v>
      </c>
      <c r="G41" s="185">
        <v>368.87</v>
      </c>
      <c r="H41" s="181">
        <f t="shared" si="0"/>
        <v>26.347857142857144</v>
      </c>
      <c r="I41" s="267">
        <v>1400</v>
      </c>
    </row>
    <row r="42" spans="1:9" ht="15.95" customHeight="1" x14ac:dyDescent="0.2">
      <c r="A42" s="37"/>
      <c r="B42" s="46"/>
      <c r="C42" s="111" t="s">
        <v>43</v>
      </c>
      <c r="D42" s="37">
        <v>41</v>
      </c>
      <c r="E42" s="37" t="s">
        <v>44</v>
      </c>
      <c r="F42" s="267">
        <v>300</v>
      </c>
      <c r="G42" s="185">
        <v>304.89</v>
      </c>
      <c r="H42" s="181">
        <f t="shared" si="0"/>
        <v>101.63</v>
      </c>
      <c r="I42" s="267">
        <v>300</v>
      </c>
    </row>
    <row r="43" spans="1:9" ht="15.6" customHeight="1" x14ac:dyDescent="0.2">
      <c r="A43" s="37"/>
      <c r="B43" s="46"/>
      <c r="C43" s="111">
        <v>633010</v>
      </c>
      <c r="D43" s="37">
        <v>41</v>
      </c>
      <c r="E43" s="37" t="s">
        <v>46</v>
      </c>
      <c r="F43" s="267">
        <v>1000</v>
      </c>
      <c r="G43" s="185">
        <v>223.79</v>
      </c>
      <c r="H43" s="181">
        <f t="shared" si="0"/>
        <v>22.378999999999998</v>
      </c>
      <c r="I43" s="267">
        <v>1000</v>
      </c>
    </row>
    <row r="44" spans="1:9" ht="15.6" customHeight="1" x14ac:dyDescent="0.2">
      <c r="A44" s="37"/>
      <c r="B44" s="46"/>
      <c r="C44" s="150" t="s">
        <v>796</v>
      </c>
      <c r="D44" s="37">
        <v>41</v>
      </c>
      <c r="E44" s="149" t="s">
        <v>797</v>
      </c>
      <c r="F44" s="267">
        <v>0</v>
      </c>
      <c r="G44" s="185">
        <v>430.32</v>
      </c>
      <c r="H44" s="181">
        <v>0</v>
      </c>
      <c r="I44" s="267">
        <v>430</v>
      </c>
    </row>
    <row r="45" spans="1:9" ht="15.6" customHeight="1" x14ac:dyDescent="0.2">
      <c r="A45" s="37"/>
      <c r="B45" s="46"/>
      <c r="C45" s="111">
        <v>633009</v>
      </c>
      <c r="D45" s="37">
        <v>41</v>
      </c>
      <c r="E45" s="37" t="s">
        <v>47</v>
      </c>
      <c r="F45" s="267">
        <v>600</v>
      </c>
      <c r="G45" s="185">
        <v>102.8</v>
      </c>
      <c r="H45" s="181">
        <f t="shared" si="0"/>
        <v>17.133333333333333</v>
      </c>
      <c r="I45" s="267">
        <v>600</v>
      </c>
    </row>
    <row r="46" spans="1:9" ht="15.6" customHeight="1" x14ac:dyDescent="0.2">
      <c r="A46" s="37"/>
      <c r="B46" s="46"/>
      <c r="C46" s="111">
        <v>633016</v>
      </c>
      <c r="D46" s="37">
        <v>41</v>
      </c>
      <c r="E46" s="37" t="s">
        <v>401</v>
      </c>
      <c r="F46" s="267">
        <v>1400</v>
      </c>
      <c r="G46" s="185">
        <v>369.23</v>
      </c>
      <c r="H46" s="181">
        <f t="shared" si="0"/>
        <v>26.373571428571431</v>
      </c>
      <c r="I46" s="267">
        <v>1400</v>
      </c>
    </row>
    <row r="47" spans="1:9" ht="15.6" customHeight="1" x14ac:dyDescent="0.2">
      <c r="A47" s="37"/>
      <c r="B47" s="42"/>
      <c r="C47" s="111">
        <v>634001</v>
      </c>
      <c r="D47" s="37">
        <v>41</v>
      </c>
      <c r="E47" s="37" t="s">
        <v>490</v>
      </c>
      <c r="F47" s="267">
        <v>2200</v>
      </c>
      <c r="G47" s="185">
        <v>464.05</v>
      </c>
      <c r="H47" s="181">
        <f t="shared" si="0"/>
        <v>21.093181818181819</v>
      </c>
      <c r="I47" s="267">
        <v>2200</v>
      </c>
    </row>
    <row r="48" spans="1:9" ht="15.6" customHeight="1" x14ac:dyDescent="0.2">
      <c r="A48" s="37"/>
      <c r="B48" s="46"/>
      <c r="C48" s="111" t="s">
        <v>48</v>
      </c>
      <c r="D48" s="37">
        <v>41</v>
      </c>
      <c r="E48" s="149" t="s">
        <v>642</v>
      </c>
      <c r="F48" s="267">
        <v>6000</v>
      </c>
      <c r="G48" s="185">
        <v>972.72</v>
      </c>
      <c r="H48" s="181">
        <f t="shared" si="0"/>
        <v>16.212</v>
      </c>
      <c r="I48" s="267">
        <v>6000</v>
      </c>
    </row>
    <row r="49" spans="1:9" ht="15.6" customHeight="1" x14ac:dyDescent="0.2">
      <c r="A49" s="37"/>
      <c r="B49" s="46"/>
      <c r="C49" s="111" t="s">
        <v>2</v>
      </c>
      <c r="D49" s="37">
        <v>41</v>
      </c>
      <c r="E49" s="37" t="s">
        <v>3</v>
      </c>
      <c r="F49" s="267">
        <v>187</v>
      </c>
      <c r="G49" s="185">
        <v>109.4</v>
      </c>
      <c r="H49" s="181">
        <f t="shared" si="0"/>
        <v>58.502673796791449</v>
      </c>
      <c r="I49" s="267">
        <v>187</v>
      </c>
    </row>
    <row r="50" spans="1:9" ht="15.6" customHeight="1" x14ac:dyDescent="0.2">
      <c r="A50" s="37"/>
      <c r="B50" s="46"/>
      <c r="C50" s="111">
        <v>634003</v>
      </c>
      <c r="D50" s="37">
        <v>41</v>
      </c>
      <c r="E50" s="37" t="s">
        <v>441</v>
      </c>
      <c r="F50" s="267">
        <v>1003</v>
      </c>
      <c r="G50" s="185">
        <v>0</v>
      </c>
      <c r="H50" s="181">
        <f t="shared" si="0"/>
        <v>0</v>
      </c>
      <c r="I50" s="267">
        <v>1003</v>
      </c>
    </row>
    <row r="51" spans="1:9" ht="15.6" customHeight="1" x14ac:dyDescent="0.2">
      <c r="A51" s="37"/>
      <c r="B51" s="46"/>
      <c r="C51" s="111" t="s">
        <v>49</v>
      </c>
      <c r="D51" s="37">
        <v>41</v>
      </c>
      <c r="E51" s="37" t="s">
        <v>50</v>
      </c>
      <c r="F51" s="267">
        <v>2000</v>
      </c>
      <c r="G51" s="185">
        <v>369.74</v>
      </c>
      <c r="H51" s="181">
        <f t="shared" si="0"/>
        <v>18.487000000000002</v>
      </c>
      <c r="I51" s="267">
        <v>2000</v>
      </c>
    </row>
    <row r="52" spans="1:9" ht="15.6" customHeight="1" x14ac:dyDescent="0.2">
      <c r="A52" s="37"/>
      <c r="B52" s="46"/>
      <c r="C52" s="111">
        <v>635002</v>
      </c>
      <c r="D52" s="37">
        <v>41</v>
      </c>
      <c r="E52" s="37" t="s">
        <v>442</v>
      </c>
      <c r="F52" s="267">
        <v>581</v>
      </c>
      <c r="G52" s="185">
        <v>515.83000000000004</v>
      </c>
      <c r="H52" s="181">
        <f t="shared" si="0"/>
        <v>88.783132530120497</v>
      </c>
      <c r="I52" s="267">
        <v>581</v>
      </c>
    </row>
    <row r="53" spans="1:9" ht="15.6" customHeight="1" x14ac:dyDescent="0.2">
      <c r="A53" s="37"/>
      <c r="B53" s="46"/>
      <c r="C53" s="111">
        <v>635004</v>
      </c>
      <c r="D53" s="37">
        <v>41</v>
      </c>
      <c r="E53" s="37" t="s">
        <v>51</v>
      </c>
      <c r="F53" s="267">
        <v>200</v>
      </c>
      <c r="G53" s="185">
        <v>0</v>
      </c>
      <c r="H53" s="181">
        <f t="shared" si="0"/>
        <v>0</v>
      </c>
      <c r="I53" s="267">
        <v>200</v>
      </c>
    </row>
    <row r="54" spans="1:9" ht="15.6" customHeight="1" x14ac:dyDescent="0.2">
      <c r="A54" s="37"/>
      <c r="B54" s="46"/>
      <c r="C54" s="111">
        <v>635005</v>
      </c>
      <c r="D54" s="37">
        <v>41</v>
      </c>
      <c r="E54" s="37" t="s">
        <v>52</v>
      </c>
      <c r="F54" s="267">
        <v>2000</v>
      </c>
      <c r="G54" s="185">
        <v>309.8</v>
      </c>
      <c r="H54" s="181">
        <f t="shared" si="0"/>
        <v>15.49</v>
      </c>
      <c r="I54" s="267">
        <v>2000</v>
      </c>
    </row>
    <row r="55" spans="1:9" ht="15.6" customHeight="1" x14ac:dyDescent="0.2">
      <c r="A55" s="37"/>
      <c r="B55" s="37"/>
      <c r="C55" s="111" t="s">
        <v>53</v>
      </c>
      <c r="D55" s="37">
        <v>41</v>
      </c>
      <c r="E55" s="37" t="s">
        <v>54</v>
      </c>
      <c r="F55" s="267">
        <v>6000</v>
      </c>
      <c r="G55" s="185">
        <v>217.23</v>
      </c>
      <c r="H55" s="181">
        <f t="shared" si="0"/>
        <v>3.6205000000000003</v>
      </c>
      <c r="I55" s="267">
        <v>6000</v>
      </c>
    </row>
    <row r="56" spans="1:9" ht="15.6" customHeight="1" x14ac:dyDescent="0.2">
      <c r="A56" s="37"/>
      <c r="B56" s="46"/>
      <c r="C56" s="111" t="s">
        <v>55</v>
      </c>
      <c r="D56" s="37">
        <v>41</v>
      </c>
      <c r="E56" s="37" t="s">
        <v>611</v>
      </c>
      <c r="F56" s="267">
        <v>5200</v>
      </c>
      <c r="G56" s="185">
        <v>831.6</v>
      </c>
      <c r="H56" s="181">
        <f t="shared" si="0"/>
        <v>15.992307692307692</v>
      </c>
      <c r="I56" s="267">
        <v>5200</v>
      </c>
    </row>
    <row r="57" spans="1:9" ht="15.6" customHeight="1" x14ac:dyDescent="0.2">
      <c r="A57" s="37"/>
      <c r="B57" s="46"/>
      <c r="C57" s="111" t="s">
        <v>443</v>
      </c>
      <c r="D57" s="37">
        <v>41</v>
      </c>
      <c r="E57" s="37" t="s">
        <v>444</v>
      </c>
      <c r="F57" s="267">
        <v>59</v>
      </c>
      <c r="G57" s="185">
        <v>23.7</v>
      </c>
      <c r="H57" s="181">
        <f t="shared" si="0"/>
        <v>40.16949152542373</v>
      </c>
      <c r="I57" s="267">
        <v>59</v>
      </c>
    </row>
    <row r="58" spans="1:9" ht="15.6" customHeight="1" x14ac:dyDescent="0.2">
      <c r="A58" s="37"/>
      <c r="B58" s="46"/>
      <c r="C58" s="111" t="s">
        <v>56</v>
      </c>
      <c r="D58" s="37">
        <v>41</v>
      </c>
      <c r="E58" s="37" t="s">
        <v>233</v>
      </c>
      <c r="F58" s="267">
        <v>5000</v>
      </c>
      <c r="G58" s="185">
        <v>1560</v>
      </c>
      <c r="H58" s="181">
        <f t="shared" si="0"/>
        <v>31.2</v>
      </c>
      <c r="I58" s="267">
        <v>5000</v>
      </c>
    </row>
    <row r="59" spans="1:9" ht="15.6" customHeight="1" x14ac:dyDescent="0.2">
      <c r="A59" s="37"/>
      <c r="B59" s="46"/>
      <c r="C59" s="111">
        <v>637003</v>
      </c>
      <c r="D59" s="37">
        <v>41</v>
      </c>
      <c r="E59" s="37" t="s">
        <v>532</v>
      </c>
      <c r="F59" s="267">
        <v>1000</v>
      </c>
      <c r="G59" s="185">
        <v>348</v>
      </c>
      <c r="H59" s="181">
        <f t="shared" si="0"/>
        <v>34.799999999999997</v>
      </c>
      <c r="I59" s="267">
        <v>1000</v>
      </c>
    </row>
    <row r="60" spans="1:9" ht="15.6" customHeight="1" x14ac:dyDescent="0.2">
      <c r="A60" s="37"/>
      <c r="B60" s="46"/>
      <c r="C60" s="111" t="s">
        <v>533</v>
      </c>
      <c r="D60" s="37">
        <v>41</v>
      </c>
      <c r="E60" s="37" t="s">
        <v>534</v>
      </c>
      <c r="F60" s="267">
        <v>336</v>
      </c>
      <c r="G60" s="185">
        <v>0</v>
      </c>
      <c r="H60" s="181">
        <f t="shared" si="0"/>
        <v>0</v>
      </c>
      <c r="I60" s="267">
        <v>336</v>
      </c>
    </row>
    <row r="61" spans="1:9" ht="15.6" customHeight="1" x14ac:dyDescent="0.2">
      <c r="A61" s="37"/>
      <c r="B61" s="46"/>
      <c r="C61" s="111" t="s">
        <v>310</v>
      </c>
      <c r="D61" s="37">
        <v>41</v>
      </c>
      <c r="E61" s="37" t="s">
        <v>311</v>
      </c>
      <c r="F61" s="267">
        <v>80</v>
      </c>
      <c r="G61" s="185">
        <v>0</v>
      </c>
      <c r="H61" s="181">
        <f t="shared" si="0"/>
        <v>0</v>
      </c>
      <c r="I61" s="267">
        <v>80</v>
      </c>
    </row>
    <row r="62" spans="1:9" ht="15.6" customHeight="1" x14ac:dyDescent="0.2">
      <c r="A62" s="37"/>
      <c r="B62" s="46"/>
      <c r="C62" s="111" t="s">
        <v>535</v>
      </c>
      <c r="D62" s="37">
        <v>41</v>
      </c>
      <c r="E62" s="37" t="s">
        <v>536</v>
      </c>
      <c r="F62" s="267">
        <v>808</v>
      </c>
      <c r="G62" s="185">
        <v>300</v>
      </c>
      <c r="H62" s="181">
        <f t="shared" si="0"/>
        <v>37.128712871287128</v>
      </c>
      <c r="I62" s="267">
        <v>808</v>
      </c>
    </row>
    <row r="63" spans="1:9" ht="15.6" customHeight="1" x14ac:dyDescent="0.2">
      <c r="A63" s="37"/>
      <c r="B63" s="46"/>
      <c r="C63" s="111">
        <v>637011</v>
      </c>
      <c r="D63" s="37">
        <v>41</v>
      </c>
      <c r="E63" s="37" t="s">
        <v>537</v>
      </c>
      <c r="F63" s="267">
        <v>1500</v>
      </c>
      <c r="G63" s="185">
        <v>0</v>
      </c>
      <c r="H63" s="181">
        <f t="shared" si="0"/>
        <v>0</v>
      </c>
      <c r="I63" s="267">
        <v>1500</v>
      </c>
    </row>
    <row r="64" spans="1:9" ht="15.6" customHeight="1" x14ac:dyDescent="0.2">
      <c r="A64" s="37"/>
      <c r="B64" s="46"/>
      <c r="C64" s="111">
        <v>637012</v>
      </c>
      <c r="D64" s="37">
        <v>41</v>
      </c>
      <c r="E64" s="37" t="s">
        <v>291</v>
      </c>
      <c r="F64" s="267">
        <v>2000</v>
      </c>
      <c r="G64" s="185">
        <v>-73.5</v>
      </c>
      <c r="H64" s="181">
        <f t="shared" si="0"/>
        <v>-3.6749999999999998</v>
      </c>
      <c r="I64" s="267">
        <v>2000</v>
      </c>
    </row>
    <row r="65" spans="1:19" ht="15.6" customHeight="1" x14ac:dyDescent="0.2">
      <c r="A65" s="37"/>
      <c r="B65" s="46"/>
      <c r="C65" s="111">
        <v>637014</v>
      </c>
      <c r="D65" s="37">
        <v>41</v>
      </c>
      <c r="E65" s="37" t="s">
        <v>57</v>
      </c>
      <c r="F65" s="268">
        <v>9839</v>
      </c>
      <c r="G65" s="130">
        <v>2733.51</v>
      </c>
      <c r="H65" s="181">
        <f t="shared" si="0"/>
        <v>27.782396585018805</v>
      </c>
      <c r="I65" s="268">
        <v>9839</v>
      </c>
      <c r="L65" s="3"/>
    </row>
    <row r="66" spans="1:19" ht="15.6" customHeight="1" x14ac:dyDescent="0.2">
      <c r="A66" s="37"/>
      <c r="B66" s="46"/>
      <c r="C66" s="111" t="s">
        <v>58</v>
      </c>
      <c r="D66" s="37">
        <v>41</v>
      </c>
      <c r="E66" s="37" t="s">
        <v>59</v>
      </c>
      <c r="F66" s="268">
        <v>3514</v>
      </c>
      <c r="G66" s="130">
        <v>1059.45</v>
      </c>
      <c r="H66" s="181">
        <f t="shared" si="0"/>
        <v>30.149402390438247</v>
      </c>
      <c r="I66" s="268">
        <v>3514</v>
      </c>
    </row>
    <row r="67" spans="1:19" ht="15.6" customHeight="1" x14ac:dyDescent="0.2">
      <c r="A67" s="37"/>
      <c r="B67" s="46"/>
      <c r="C67" s="111" t="s">
        <v>60</v>
      </c>
      <c r="D67" s="37">
        <v>41</v>
      </c>
      <c r="E67" s="149" t="s">
        <v>739</v>
      </c>
      <c r="F67" s="268">
        <v>1519</v>
      </c>
      <c r="G67" s="130">
        <v>782.89</v>
      </c>
      <c r="H67" s="181">
        <f t="shared" si="0"/>
        <v>51.539828834759703</v>
      </c>
      <c r="I67" s="268">
        <v>1519</v>
      </c>
    </row>
    <row r="68" spans="1:19" ht="15.6" customHeight="1" x14ac:dyDescent="0.2">
      <c r="A68" s="37"/>
      <c r="B68" s="46"/>
      <c r="C68" s="50">
        <v>637016</v>
      </c>
      <c r="D68" s="37">
        <v>41</v>
      </c>
      <c r="E68" s="37" t="s">
        <v>61</v>
      </c>
      <c r="F68" s="268">
        <v>4000</v>
      </c>
      <c r="G68" s="130">
        <v>1402.62</v>
      </c>
      <c r="H68" s="181">
        <f t="shared" si="0"/>
        <v>35.0655</v>
      </c>
      <c r="I68" s="268">
        <v>4000</v>
      </c>
    </row>
    <row r="69" spans="1:19" ht="15.6" customHeight="1" x14ac:dyDescent="0.2">
      <c r="A69" s="37"/>
      <c r="B69" s="46"/>
      <c r="C69" s="50">
        <v>637004</v>
      </c>
      <c r="D69" s="37">
        <v>41</v>
      </c>
      <c r="E69" s="37" t="s">
        <v>402</v>
      </c>
      <c r="F69" s="268">
        <v>150</v>
      </c>
      <c r="G69" s="130">
        <v>50.42</v>
      </c>
      <c r="H69" s="181">
        <f t="shared" si="0"/>
        <v>33.613333333333337</v>
      </c>
      <c r="I69" s="268">
        <v>150</v>
      </c>
    </row>
    <row r="70" spans="1:19" ht="15.6" customHeight="1" x14ac:dyDescent="0.2">
      <c r="A70" s="37"/>
      <c r="B70" s="46"/>
      <c r="C70" s="158" t="s">
        <v>643</v>
      </c>
      <c r="D70" s="37">
        <v>41</v>
      </c>
      <c r="E70" s="149" t="s">
        <v>660</v>
      </c>
      <c r="F70" s="268">
        <v>1600</v>
      </c>
      <c r="G70" s="130">
        <v>15.2</v>
      </c>
      <c r="H70" s="181">
        <f t="shared" si="0"/>
        <v>0.95</v>
      </c>
      <c r="I70" s="268">
        <v>1600</v>
      </c>
    </row>
    <row r="71" spans="1:19" ht="15.6" customHeight="1" x14ac:dyDescent="0.2">
      <c r="A71" s="37"/>
      <c r="B71" s="46"/>
      <c r="C71" s="50">
        <v>642015</v>
      </c>
      <c r="D71" s="37">
        <v>41</v>
      </c>
      <c r="E71" s="37" t="s">
        <v>428</v>
      </c>
      <c r="F71" s="268">
        <v>400</v>
      </c>
      <c r="G71" s="130">
        <v>0</v>
      </c>
      <c r="H71" s="181">
        <f t="shared" si="0"/>
        <v>0</v>
      </c>
      <c r="I71" s="268">
        <v>400</v>
      </c>
    </row>
    <row r="72" spans="1:19" ht="15.6" customHeight="1" x14ac:dyDescent="0.2">
      <c r="A72" s="37"/>
      <c r="B72" s="37"/>
      <c r="C72" s="111" t="s">
        <v>448</v>
      </c>
      <c r="D72" s="37">
        <v>41</v>
      </c>
      <c r="E72" s="37" t="s">
        <v>449</v>
      </c>
      <c r="F72" s="268">
        <v>200</v>
      </c>
      <c r="G72" s="130">
        <v>0</v>
      </c>
      <c r="H72" s="181">
        <f t="shared" si="0"/>
        <v>0</v>
      </c>
      <c r="I72" s="268">
        <v>200</v>
      </c>
    </row>
    <row r="73" spans="1:19" ht="15.6" customHeight="1" x14ac:dyDescent="0.2">
      <c r="A73" s="37"/>
      <c r="B73" s="37"/>
      <c r="C73" s="111">
        <v>637026</v>
      </c>
      <c r="D73" s="37">
        <v>41</v>
      </c>
      <c r="E73" s="37" t="s">
        <v>403</v>
      </c>
      <c r="F73" s="268">
        <v>4224</v>
      </c>
      <c r="G73" s="130">
        <v>1098</v>
      </c>
      <c r="H73" s="181">
        <f t="shared" si="0"/>
        <v>25.994318181818183</v>
      </c>
      <c r="I73" s="268">
        <v>4224</v>
      </c>
    </row>
    <row r="74" spans="1:19" ht="15.6" customHeight="1" x14ac:dyDescent="0.2">
      <c r="A74" s="37"/>
      <c r="B74" s="37"/>
      <c r="C74" s="111" t="s">
        <v>538</v>
      </c>
      <c r="D74" s="37">
        <v>41</v>
      </c>
      <c r="E74" s="149" t="s">
        <v>685</v>
      </c>
      <c r="F74" s="268">
        <v>1400</v>
      </c>
      <c r="G74" s="130">
        <v>1050</v>
      </c>
      <c r="H74" s="181">
        <f t="shared" si="0"/>
        <v>75</v>
      </c>
      <c r="I74" s="268">
        <v>1400</v>
      </c>
    </row>
    <row r="75" spans="1:19" ht="15.6" customHeight="1" x14ac:dyDescent="0.2">
      <c r="A75" s="37"/>
      <c r="B75" s="37"/>
      <c r="C75" s="150" t="s">
        <v>686</v>
      </c>
      <c r="D75" s="37">
        <v>41</v>
      </c>
      <c r="E75" s="149" t="s">
        <v>687</v>
      </c>
      <c r="F75" s="268">
        <v>9660</v>
      </c>
      <c r="G75" s="130">
        <v>860.5</v>
      </c>
      <c r="H75" s="181">
        <f t="shared" si="0"/>
        <v>8.907867494824016</v>
      </c>
      <c r="I75" s="268">
        <v>9526</v>
      </c>
    </row>
    <row r="76" spans="1:19" ht="15.6" customHeight="1" x14ac:dyDescent="0.2">
      <c r="A76" s="37"/>
      <c r="B76" s="37"/>
      <c r="C76" s="111" t="s">
        <v>541</v>
      </c>
      <c r="D76" s="37">
        <v>41</v>
      </c>
      <c r="E76" s="37" t="s">
        <v>597</v>
      </c>
      <c r="F76" s="268">
        <v>202</v>
      </c>
      <c r="G76" s="130">
        <v>472</v>
      </c>
      <c r="H76" s="181">
        <f t="shared" si="0"/>
        <v>233.66336633663366</v>
      </c>
      <c r="I76" s="268">
        <v>202</v>
      </c>
    </row>
    <row r="77" spans="1:19" ht="15.6" customHeight="1" x14ac:dyDescent="0.2">
      <c r="A77" s="368" t="s">
        <v>352</v>
      </c>
      <c r="B77" s="368"/>
      <c r="C77" s="369"/>
      <c r="D77" s="368"/>
      <c r="E77" s="368" t="s">
        <v>63</v>
      </c>
      <c r="F77" s="370">
        <f>SUM(F13:F76)</f>
        <v>633417</v>
      </c>
      <c r="G77" s="371">
        <f>SUM(G13:G76)</f>
        <v>139290.75000000003</v>
      </c>
      <c r="H77" s="372">
        <f t="shared" si="0"/>
        <v>21.99037127200565</v>
      </c>
      <c r="I77" s="370">
        <f>SUM(I13:I76)</f>
        <v>633420</v>
      </c>
      <c r="J77" s="35">
        <f>SUM(F77)</f>
        <v>633417</v>
      </c>
      <c r="K77" s="35">
        <f>SUM(G77)</f>
        <v>139290.75000000003</v>
      </c>
      <c r="L77" s="35"/>
      <c r="M77" s="35">
        <f>SUM(I77)</f>
        <v>633420</v>
      </c>
      <c r="N77" s="35"/>
      <c r="O77" s="4"/>
      <c r="P77" s="4"/>
      <c r="Q77" s="4"/>
      <c r="R77" s="4"/>
      <c r="S77" s="4"/>
    </row>
    <row r="78" spans="1:19" ht="15.6" customHeight="1" x14ac:dyDescent="0.2">
      <c r="A78" s="45"/>
      <c r="B78" s="54"/>
      <c r="C78" s="53"/>
      <c r="D78" s="148"/>
      <c r="E78" s="148"/>
      <c r="F78" s="271"/>
      <c r="G78" s="131"/>
      <c r="H78" s="5"/>
      <c r="I78" s="271"/>
      <c r="J78" s="35"/>
      <c r="K78" s="35"/>
      <c r="L78" s="35"/>
      <c r="M78" s="35"/>
      <c r="N78" s="35"/>
      <c r="O78" s="4"/>
      <c r="P78" s="4"/>
      <c r="Q78" s="4"/>
      <c r="R78" s="4"/>
      <c r="S78" s="4"/>
    </row>
    <row r="79" spans="1:19" s="3" customFormat="1" ht="15.75" customHeight="1" x14ac:dyDescent="0.2">
      <c r="A79" s="60"/>
      <c r="B79" s="60" t="s">
        <v>378</v>
      </c>
      <c r="C79" s="61"/>
      <c r="D79" s="62"/>
      <c r="E79" s="60"/>
      <c r="F79" s="270"/>
      <c r="G79" s="210"/>
      <c r="H79" s="183"/>
      <c r="I79" s="270"/>
    </row>
    <row r="80" spans="1:19" ht="15.75" customHeight="1" x14ac:dyDescent="0.2">
      <c r="A80" s="368" t="s">
        <v>377</v>
      </c>
      <c r="B80" s="368"/>
      <c r="C80" s="50">
        <v>637026.61100000003</v>
      </c>
      <c r="D80" s="37">
        <v>41</v>
      </c>
      <c r="E80" s="37" t="s">
        <v>595</v>
      </c>
      <c r="F80" s="267">
        <v>10000</v>
      </c>
      <c r="G80" s="185">
        <v>11177.5</v>
      </c>
      <c r="H80" s="184">
        <f t="shared" ref="H80:H82" si="1">SUM(G80/F80)*100</f>
        <v>111.77500000000001</v>
      </c>
      <c r="I80" s="267">
        <v>11178</v>
      </c>
    </row>
    <row r="81" spans="1:19" ht="15.75" customHeight="1" x14ac:dyDescent="0.2">
      <c r="A81" s="368"/>
      <c r="B81" s="368"/>
      <c r="C81" s="158" t="s">
        <v>62</v>
      </c>
      <c r="D81" s="37">
        <v>41</v>
      </c>
      <c r="E81" s="37" t="s">
        <v>594</v>
      </c>
      <c r="F81" s="267">
        <v>3400</v>
      </c>
      <c r="G81" s="185">
        <v>4941.5200000000004</v>
      </c>
      <c r="H81" s="184">
        <f t="shared" si="1"/>
        <v>145.3388235294118</v>
      </c>
      <c r="I81" s="267">
        <v>4942</v>
      </c>
    </row>
    <row r="82" spans="1:19" ht="15.75" customHeight="1" x14ac:dyDescent="0.2">
      <c r="A82" s="368" t="s">
        <v>377</v>
      </c>
      <c r="B82" s="368"/>
      <c r="C82" s="369"/>
      <c r="D82" s="368"/>
      <c r="E82" s="368" t="s">
        <v>63</v>
      </c>
      <c r="F82" s="370">
        <f>SUM(F80:F81)</f>
        <v>13400</v>
      </c>
      <c r="G82" s="416">
        <f>SUM(G80:G81)</f>
        <v>16119.02</v>
      </c>
      <c r="H82" s="372">
        <f t="shared" si="1"/>
        <v>120.29119402985076</v>
      </c>
      <c r="I82" s="370">
        <f>SUM(I80:I81)</f>
        <v>16120</v>
      </c>
      <c r="J82" s="35">
        <f>SUM(F82)</f>
        <v>13400</v>
      </c>
      <c r="K82" s="35">
        <f>SUM(G82)</f>
        <v>16119.02</v>
      </c>
      <c r="L82" s="35"/>
      <c r="M82" s="35">
        <f>SUM(I82)</f>
        <v>16120</v>
      </c>
      <c r="N82" s="35"/>
      <c r="O82" s="4"/>
      <c r="P82" s="4"/>
      <c r="Q82" s="4"/>
      <c r="R82" s="4"/>
      <c r="S82" s="4"/>
    </row>
    <row r="83" spans="1:19" s="3" customFormat="1" ht="15.95" customHeight="1" x14ac:dyDescent="0.2">
      <c r="A83" s="60"/>
      <c r="B83" s="60" t="s">
        <v>333</v>
      </c>
      <c r="C83" s="61"/>
      <c r="D83" s="62"/>
      <c r="E83" s="60"/>
      <c r="F83" s="270"/>
      <c r="G83" s="210"/>
      <c r="H83" s="183"/>
      <c r="I83" s="270"/>
    </row>
    <row r="84" spans="1:19" ht="15.95" customHeight="1" x14ac:dyDescent="0.2">
      <c r="A84" s="54"/>
      <c r="B84" s="299" t="s">
        <v>64</v>
      </c>
      <c r="C84" s="72"/>
      <c r="D84" s="45"/>
      <c r="E84" s="45" t="s">
        <v>65</v>
      </c>
      <c r="F84" s="270"/>
      <c r="G84" s="210"/>
      <c r="H84" s="183"/>
      <c r="I84" s="270"/>
    </row>
    <row r="85" spans="1:19" ht="15.95" customHeight="1" x14ac:dyDescent="0.2">
      <c r="A85" s="368" t="s">
        <v>259</v>
      </c>
      <c r="B85" s="368"/>
      <c r="C85" s="96" t="s">
        <v>17</v>
      </c>
      <c r="D85" s="90">
        <v>41</v>
      </c>
      <c r="E85" s="90" t="s">
        <v>66</v>
      </c>
      <c r="F85" s="272">
        <v>4200</v>
      </c>
      <c r="G85" s="249">
        <v>0</v>
      </c>
      <c r="H85" s="184">
        <f t="shared" ref="H85:H91" si="2">SUM(G85/F85)*100</f>
        <v>0</v>
      </c>
      <c r="I85" s="267">
        <v>4200</v>
      </c>
    </row>
    <row r="86" spans="1:19" ht="15.95" customHeight="1" x14ac:dyDescent="0.2">
      <c r="A86" s="368"/>
      <c r="B86" s="368"/>
      <c r="C86" s="375" t="s">
        <v>15</v>
      </c>
      <c r="D86" s="90">
        <v>41</v>
      </c>
      <c r="E86" s="90" t="s">
        <v>67</v>
      </c>
      <c r="F86" s="272">
        <v>1460</v>
      </c>
      <c r="G86" s="185">
        <v>0</v>
      </c>
      <c r="H86" s="184">
        <f t="shared" si="2"/>
        <v>0</v>
      </c>
      <c r="I86" s="267">
        <v>1460</v>
      </c>
    </row>
    <row r="87" spans="1:19" ht="15.95" customHeight="1" x14ac:dyDescent="0.2">
      <c r="A87" s="368"/>
      <c r="B87" s="368"/>
      <c r="C87" s="375">
        <v>637014</v>
      </c>
      <c r="D87" s="90">
        <v>41</v>
      </c>
      <c r="E87" s="90" t="s">
        <v>798</v>
      </c>
      <c r="F87" s="272">
        <v>0</v>
      </c>
      <c r="G87" s="185">
        <v>15.32</v>
      </c>
      <c r="H87" s="184">
        <v>0</v>
      </c>
      <c r="I87" s="267">
        <v>585</v>
      </c>
    </row>
    <row r="88" spans="1:19" ht="15.95" customHeight="1" x14ac:dyDescent="0.2">
      <c r="A88" s="368" t="s">
        <v>259</v>
      </c>
      <c r="B88" s="368"/>
      <c r="C88" s="96">
        <v>637011</v>
      </c>
      <c r="D88" s="90">
        <v>41</v>
      </c>
      <c r="E88" s="90" t="s">
        <v>68</v>
      </c>
      <c r="F88" s="272">
        <v>3000</v>
      </c>
      <c r="G88" s="185">
        <v>0</v>
      </c>
      <c r="H88" s="184">
        <v>0</v>
      </c>
      <c r="I88" s="267">
        <v>3000</v>
      </c>
    </row>
    <row r="89" spans="1:19" ht="15.95" customHeight="1" x14ac:dyDescent="0.2">
      <c r="A89" s="368"/>
      <c r="B89" s="368"/>
      <c r="C89" s="96">
        <v>637005</v>
      </c>
      <c r="D89" s="90">
        <v>41</v>
      </c>
      <c r="E89" s="90" t="s">
        <v>570</v>
      </c>
      <c r="F89" s="272">
        <v>4020</v>
      </c>
      <c r="G89" s="185">
        <v>2580</v>
      </c>
      <c r="H89" s="184">
        <f t="shared" si="2"/>
        <v>64.179104477611943</v>
      </c>
      <c r="I89" s="267">
        <v>4020</v>
      </c>
    </row>
    <row r="90" spans="1:19" ht="15.95" customHeight="1" x14ac:dyDescent="0.2">
      <c r="A90" s="368" t="s">
        <v>259</v>
      </c>
      <c r="B90" s="368"/>
      <c r="C90" s="96">
        <v>637012</v>
      </c>
      <c r="D90" s="90">
        <v>41</v>
      </c>
      <c r="E90" s="90" t="s">
        <v>450</v>
      </c>
      <c r="F90" s="272">
        <v>3100</v>
      </c>
      <c r="G90" s="185">
        <v>1119.2</v>
      </c>
      <c r="H90" s="184">
        <f t="shared" si="2"/>
        <v>36.103225806451618</v>
      </c>
      <c r="I90" s="267">
        <v>3100</v>
      </c>
    </row>
    <row r="91" spans="1:19" ht="15.95" customHeight="1" x14ac:dyDescent="0.2">
      <c r="A91" s="368" t="s">
        <v>259</v>
      </c>
      <c r="B91" s="368"/>
      <c r="C91" s="368"/>
      <c r="D91" s="368"/>
      <c r="E91" s="368" t="s">
        <v>63</v>
      </c>
      <c r="F91" s="377">
        <f>SUM(F85:F90)</f>
        <v>15780</v>
      </c>
      <c r="G91" s="416">
        <f t="shared" ref="G91:I91" si="3">SUM(G85:G90)</f>
        <v>3714.5200000000004</v>
      </c>
      <c r="H91" s="372">
        <f t="shared" si="2"/>
        <v>23.539416983523452</v>
      </c>
      <c r="I91" s="370">
        <f t="shared" si="3"/>
        <v>16365</v>
      </c>
      <c r="J91" s="35">
        <f>SUM(F91)</f>
        <v>15780</v>
      </c>
      <c r="K91" s="35">
        <f>SUM(G91)</f>
        <v>3714.5200000000004</v>
      </c>
      <c r="L91" s="35"/>
      <c r="M91" s="35">
        <f t="shared" ref="M91" si="4">SUM(I91)</f>
        <v>16365</v>
      </c>
      <c r="N91" s="35"/>
      <c r="O91" s="4"/>
      <c r="P91" s="4"/>
      <c r="Q91" s="4"/>
      <c r="R91" s="4"/>
      <c r="S91" s="4"/>
    </row>
    <row r="92" spans="1:19" ht="15.95" customHeight="1" x14ac:dyDescent="0.2">
      <c r="A92" s="368" t="s">
        <v>212</v>
      </c>
      <c r="B92" s="368" t="s">
        <v>454</v>
      </c>
      <c r="C92" s="90"/>
      <c r="D92" s="90"/>
      <c r="E92" s="368" t="s">
        <v>659</v>
      </c>
      <c r="F92" s="271"/>
      <c r="G92" s="131"/>
      <c r="H92" s="5"/>
      <c r="I92" s="271"/>
    </row>
    <row r="93" spans="1:19" ht="15.95" customHeight="1" x14ac:dyDescent="0.2">
      <c r="A93" s="368"/>
      <c r="B93" s="368"/>
      <c r="C93" s="90">
        <v>633.63699999999994</v>
      </c>
      <c r="D93" s="90">
        <v>111</v>
      </c>
      <c r="E93" s="90" t="s">
        <v>794</v>
      </c>
      <c r="F93" s="272">
        <v>0</v>
      </c>
      <c r="G93" s="185">
        <v>4134.2299999999996</v>
      </c>
      <c r="H93" s="184">
        <v>0</v>
      </c>
      <c r="I93" s="267">
        <v>4134</v>
      </c>
    </row>
    <row r="94" spans="1:19" ht="15.95" customHeight="1" x14ac:dyDescent="0.2">
      <c r="A94" s="368" t="s">
        <v>212</v>
      </c>
      <c r="B94" s="368"/>
      <c r="C94" s="368"/>
      <c r="D94" s="368"/>
      <c r="E94" s="368" t="s">
        <v>63</v>
      </c>
      <c r="F94" s="377">
        <f>SUM(F93:F93)</f>
        <v>0</v>
      </c>
      <c r="G94" s="416">
        <f t="shared" ref="G94:I94" si="5">SUM(G93:G93)</f>
        <v>4134.2299999999996</v>
      </c>
      <c r="H94" s="372">
        <v>0</v>
      </c>
      <c r="I94" s="370">
        <f t="shared" si="5"/>
        <v>4134</v>
      </c>
      <c r="J94" s="35">
        <f>SUM(F94)</f>
        <v>0</v>
      </c>
      <c r="K94" s="35">
        <f t="shared" ref="K94:M94" si="6">SUM(G94)</f>
        <v>4134.2299999999996</v>
      </c>
      <c r="L94" s="35"/>
      <c r="M94" s="35">
        <f t="shared" si="6"/>
        <v>4134</v>
      </c>
      <c r="N94" s="35"/>
      <c r="O94" s="4"/>
      <c r="P94" s="4"/>
      <c r="Q94" s="4"/>
      <c r="R94" s="4"/>
      <c r="S94" s="4"/>
    </row>
    <row r="95" spans="1:19" s="8" customFormat="1" ht="15.95" customHeight="1" x14ac:dyDescent="0.2">
      <c r="A95" s="45" t="s">
        <v>260</v>
      </c>
      <c r="B95" s="54"/>
      <c r="C95" s="54"/>
      <c r="D95" s="54"/>
      <c r="E95" s="54"/>
      <c r="F95" s="271"/>
      <c r="G95" s="131"/>
      <c r="H95" s="5"/>
      <c r="I95" s="271"/>
    </row>
    <row r="96" spans="1:19" s="6" customFormat="1" ht="15.95" customHeight="1" x14ac:dyDescent="0.2">
      <c r="A96" s="54"/>
      <c r="B96" s="60" t="s">
        <v>383</v>
      </c>
      <c r="C96" s="53"/>
      <c r="D96" s="54"/>
      <c r="E96" s="54"/>
      <c r="F96" s="270"/>
      <c r="G96" s="210"/>
      <c r="H96" s="183"/>
      <c r="I96" s="270"/>
    </row>
    <row r="97" spans="1:20" ht="15.95" customHeight="1" x14ac:dyDescent="0.2">
      <c r="A97" s="368" t="s">
        <v>340</v>
      </c>
      <c r="B97" s="373" t="s">
        <v>69</v>
      </c>
      <c r="C97" s="50" t="s">
        <v>19</v>
      </c>
      <c r="D97" s="37">
        <v>111</v>
      </c>
      <c r="E97" s="37" t="s">
        <v>70</v>
      </c>
      <c r="F97" s="267">
        <v>8936</v>
      </c>
      <c r="G97" s="185">
        <v>0</v>
      </c>
      <c r="H97" s="184">
        <f t="shared" ref="H97:H107" si="7">SUM(G97/F97)*100</f>
        <v>0</v>
      </c>
      <c r="I97" s="267">
        <v>8936</v>
      </c>
      <c r="T97" s="36"/>
    </row>
    <row r="98" spans="1:20" ht="15.95" customHeight="1" x14ac:dyDescent="0.2">
      <c r="A98" s="90"/>
      <c r="B98" s="374"/>
      <c r="C98" s="50">
        <v>611</v>
      </c>
      <c r="D98" s="37">
        <v>41</v>
      </c>
      <c r="E98" s="37" t="s">
        <v>71</v>
      </c>
      <c r="F98" s="267">
        <v>9464</v>
      </c>
      <c r="G98" s="185">
        <v>4278.53</v>
      </c>
      <c r="H98" s="184">
        <f t="shared" si="7"/>
        <v>45.208474218089599</v>
      </c>
      <c r="I98" s="267">
        <v>9464</v>
      </c>
    </row>
    <row r="99" spans="1:20" ht="15.95" customHeight="1" x14ac:dyDescent="0.2">
      <c r="A99" s="90"/>
      <c r="B99" s="374"/>
      <c r="C99" s="111" t="s">
        <v>15</v>
      </c>
      <c r="D99" s="37">
        <v>41</v>
      </c>
      <c r="E99" s="37" t="s">
        <v>72</v>
      </c>
      <c r="F99" s="272">
        <v>4570</v>
      </c>
      <c r="G99" s="250">
        <v>1689.15</v>
      </c>
      <c r="H99" s="184">
        <f t="shared" si="7"/>
        <v>36.961706783369806</v>
      </c>
      <c r="I99" s="272">
        <v>4570</v>
      </c>
    </row>
    <row r="100" spans="1:20" ht="15.95" customHeight="1" x14ac:dyDescent="0.2">
      <c r="A100" s="90"/>
      <c r="B100" s="374"/>
      <c r="C100" s="111" t="s">
        <v>15</v>
      </c>
      <c r="D100" s="37">
        <v>111</v>
      </c>
      <c r="E100" s="37" t="s">
        <v>489</v>
      </c>
      <c r="F100" s="272">
        <v>1850</v>
      </c>
      <c r="G100" s="250">
        <v>0</v>
      </c>
      <c r="H100" s="184">
        <f t="shared" si="7"/>
        <v>0</v>
      </c>
      <c r="I100" s="272">
        <v>1850</v>
      </c>
    </row>
    <row r="101" spans="1:20" ht="15.95" customHeight="1" x14ac:dyDescent="0.2">
      <c r="A101" s="90"/>
      <c r="B101" s="374"/>
      <c r="C101" s="111">
        <v>627000</v>
      </c>
      <c r="D101" s="37">
        <v>41</v>
      </c>
      <c r="E101" s="149" t="s">
        <v>648</v>
      </c>
      <c r="F101" s="272">
        <v>736</v>
      </c>
      <c r="G101" s="250">
        <v>191.14</v>
      </c>
      <c r="H101" s="184">
        <f t="shared" si="7"/>
        <v>25.970108695652172</v>
      </c>
      <c r="I101" s="272">
        <v>736</v>
      </c>
    </row>
    <row r="102" spans="1:20" ht="15.95" customHeight="1" x14ac:dyDescent="0.2">
      <c r="A102" s="90"/>
      <c r="B102" s="374"/>
      <c r="C102" s="111" t="s">
        <v>451</v>
      </c>
      <c r="D102" s="37">
        <v>41</v>
      </c>
      <c r="E102" s="37" t="s">
        <v>452</v>
      </c>
      <c r="F102" s="272">
        <v>50</v>
      </c>
      <c r="G102" s="250">
        <v>0</v>
      </c>
      <c r="H102" s="184">
        <f t="shared" si="7"/>
        <v>0</v>
      </c>
      <c r="I102" s="272">
        <v>50</v>
      </c>
    </row>
    <row r="103" spans="1:20" ht="15.95" customHeight="1" x14ac:dyDescent="0.2">
      <c r="A103" s="90"/>
      <c r="B103" s="374"/>
      <c r="C103" s="111">
        <v>637001</v>
      </c>
      <c r="D103" s="37">
        <v>41</v>
      </c>
      <c r="E103" s="37" t="s">
        <v>453</v>
      </c>
      <c r="F103" s="272">
        <v>200</v>
      </c>
      <c r="G103" s="250">
        <v>0</v>
      </c>
      <c r="H103" s="184">
        <f t="shared" si="7"/>
        <v>0</v>
      </c>
      <c r="I103" s="272">
        <v>200</v>
      </c>
    </row>
    <row r="104" spans="1:20" ht="15.95" customHeight="1" x14ac:dyDescent="0.2">
      <c r="A104" s="90"/>
      <c r="B104" s="374"/>
      <c r="C104" s="111" t="s">
        <v>75</v>
      </c>
      <c r="D104" s="37">
        <v>41</v>
      </c>
      <c r="E104" s="37" t="s">
        <v>76</v>
      </c>
      <c r="F104" s="272">
        <v>703</v>
      </c>
      <c r="G104" s="250">
        <v>211.89</v>
      </c>
      <c r="H104" s="184">
        <f t="shared" si="7"/>
        <v>30.140825035561875</v>
      </c>
      <c r="I104" s="272">
        <v>703</v>
      </c>
    </row>
    <row r="105" spans="1:20" ht="15.95" customHeight="1" x14ac:dyDescent="0.2">
      <c r="A105" s="90"/>
      <c r="B105" s="90"/>
      <c r="C105" s="50">
        <v>637026</v>
      </c>
      <c r="D105" s="37">
        <v>111</v>
      </c>
      <c r="E105" s="37" t="s">
        <v>77</v>
      </c>
      <c r="F105" s="272">
        <v>100</v>
      </c>
      <c r="G105" s="250">
        <v>0</v>
      </c>
      <c r="H105" s="184">
        <f t="shared" si="7"/>
        <v>0</v>
      </c>
      <c r="I105" s="272">
        <v>100</v>
      </c>
    </row>
    <row r="106" spans="1:20" ht="15.95" customHeight="1" x14ac:dyDescent="0.2">
      <c r="A106" s="244"/>
      <c r="B106" s="90"/>
      <c r="C106" s="50">
        <v>633009</v>
      </c>
      <c r="D106" s="37">
        <v>41</v>
      </c>
      <c r="E106" s="149" t="s">
        <v>813</v>
      </c>
      <c r="F106" s="272">
        <v>0</v>
      </c>
      <c r="G106" s="250">
        <v>120.49</v>
      </c>
      <c r="H106" s="184">
        <v>0</v>
      </c>
      <c r="I106" s="272">
        <v>120</v>
      </c>
    </row>
    <row r="107" spans="1:20" ht="15.95" customHeight="1" x14ac:dyDescent="0.2">
      <c r="A107" s="368" t="s">
        <v>340</v>
      </c>
      <c r="B107" s="368"/>
      <c r="C107" s="369"/>
      <c r="D107" s="368"/>
      <c r="E107" s="368" t="s">
        <v>63</v>
      </c>
      <c r="F107" s="370">
        <f>SUM(F97:F106)</f>
        <v>26609</v>
      </c>
      <c r="G107" s="416">
        <f t="shared" ref="G107:I107" si="8">SUM(G97:G106)</f>
        <v>6491.2000000000007</v>
      </c>
      <c r="H107" s="372">
        <f t="shared" si="7"/>
        <v>24.394753654778462</v>
      </c>
      <c r="I107" s="370">
        <f t="shared" si="8"/>
        <v>26729</v>
      </c>
      <c r="J107" s="35">
        <f>SUM(F107)</f>
        <v>26609</v>
      </c>
      <c r="K107" s="35">
        <f t="shared" ref="K107:M107" si="9">SUM(G107)</f>
        <v>6491.2000000000007</v>
      </c>
      <c r="L107" s="35"/>
      <c r="M107" s="35">
        <f t="shared" si="9"/>
        <v>26729</v>
      </c>
      <c r="N107" s="35"/>
      <c r="O107" s="4"/>
      <c r="P107" s="4"/>
      <c r="Q107" s="4"/>
      <c r="R107" s="4"/>
      <c r="S107" s="4"/>
    </row>
    <row r="108" spans="1:20" s="6" customFormat="1" ht="15.95" customHeight="1" x14ac:dyDescent="0.2">
      <c r="A108" s="54" t="s">
        <v>382</v>
      </c>
      <c r="B108" s="60" t="s">
        <v>387</v>
      </c>
      <c r="C108" s="53"/>
      <c r="D108" s="54"/>
      <c r="E108" s="54"/>
      <c r="F108" s="270"/>
      <c r="G108" s="210"/>
      <c r="H108" s="183"/>
      <c r="I108" s="270"/>
    </row>
    <row r="109" spans="1:20" ht="15.95" customHeight="1" x14ac:dyDescent="0.2">
      <c r="A109" s="368" t="s">
        <v>341</v>
      </c>
      <c r="B109" s="368" t="s">
        <v>454</v>
      </c>
      <c r="C109" s="50">
        <v>633006</v>
      </c>
      <c r="D109" s="37">
        <v>111</v>
      </c>
      <c r="E109" s="37" t="s">
        <v>39</v>
      </c>
      <c r="F109" s="267">
        <v>1090</v>
      </c>
      <c r="G109" s="185">
        <v>0</v>
      </c>
      <c r="H109" s="184">
        <f t="shared" ref="H109:H112" si="10">SUM(G109/F109)*100</f>
        <v>0</v>
      </c>
      <c r="I109" s="267">
        <v>1076</v>
      </c>
    </row>
    <row r="110" spans="1:20" ht="15.95" customHeight="1" x14ac:dyDescent="0.2">
      <c r="A110" s="90"/>
      <c r="B110" s="90"/>
      <c r="C110" s="50" t="s">
        <v>40</v>
      </c>
      <c r="D110" s="37">
        <v>111</v>
      </c>
      <c r="E110" s="37" t="s">
        <v>579</v>
      </c>
      <c r="F110" s="267">
        <v>77</v>
      </c>
      <c r="G110" s="249">
        <v>0</v>
      </c>
      <c r="H110" s="184">
        <f t="shared" si="10"/>
        <v>0</v>
      </c>
      <c r="I110" s="267">
        <v>122</v>
      </c>
    </row>
    <row r="111" spans="1:20" ht="15.95" customHeight="1" x14ac:dyDescent="0.2">
      <c r="A111" s="90"/>
      <c r="B111" s="90"/>
      <c r="C111" s="50">
        <v>637001</v>
      </c>
      <c r="D111" s="37">
        <v>111</v>
      </c>
      <c r="E111" s="37" t="s">
        <v>564</v>
      </c>
      <c r="F111" s="267">
        <v>246</v>
      </c>
      <c r="G111" s="185">
        <v>0</v>
      </c>
      <c r="H111" s="184">
        <f t="shared" si="10"/>
        <v>0</v>
      </c>
      <c r="I111" s="267">
        <v>246</v>
      </c>
    </row>
    <row r="112" spans="1:20" ht="15.95" customHeight="1" x14ac:dyDescent="0.2">
      <c r="A112" s="368" t="s">
        <v>341</v>
      </c>
      <c r="B112" s="368"/>
      <c r="C112" s="368"/>
      <c r="D112" s="368"/>
      <c r="E112" s="368" t="s">
        <v>63</v>
      </c>
      <c r="F112" s="370">
        <f>SUM(F109:F111)</f>
        <v>1413</v>
      </c>
      <c r="G112" s="416">
        <f t="shared" ref="G112:I112" si="11">SUM(G109:G111)</f>
        <v>0</v>
      </c>
      <c r="H112" s="372">
        <f t="shared" si="10"/>
        <v>0</v>
      </c>
      <c r="I112" s="370">
        <f t="shared" si="11"/>
        <v>1444</v>
      </c>
      <c r="J112" s="35">
        <f>SUM(F112)</f>
        <v>1413</v>
      </c>
      <c r="K112" s="35">
        <f t="shared" ref="K112:M112" si="12">SUM(G112)</f>
        <v>0</v>
      </c>
      <c r="L112" s="35"/>
      <c r="M112" s="35">
        <f t="shared" si="12"/>
        <v>1444</v>
      </c>
      <c r="N112" s="35"/>
      <c r="O112" s="4"/>
      <c r="P112" s="4"/>
      <c r="Q112" s="4"/>
      <c r="R112" s="4"/>
      <c r="S112" s="4"/>
    </row>
    <row r="113" spans="1:19" s="9" customFormat="1" ht="15.95" customHeight="1" x14ac:dyDescent="0.25">
      <c r="A113" s="45" t="s">
        <v>257</v>
      </c>
      <c r="B113" s="45"/>
      <c r="C113" s="86"/>
      <c r="D113" s="86"/>
      <c r="E113" s="86"/>
      <c r="F113" s="271"/>
      <c r="G113" s="131"/>
      <c r="H113" s="5"/>
      <c r="I113" s="271"/>
    </row>
    <row r="114" spans="1:19" s="6" customFormat="1" ht="15.95" customHeight="1" x14ac:dyDescent="0.2">
      <c r="A114" s="54" t="s">
        <v>382</v>
      </c>
      <c r="B114" s="60" t="s">
        <v>388</v>
      </c>
      <c r="C114" s="53"/>
      <c r="D114" s="54"/>
      <c r="E114" s="54"/>
      <c r="F114" s="270"/>
      <c r="G114" s="210"/>
      <c r="H114" s="183"/>
      <c r="I114" s="270"/>
    </row>
    <row r="115" spans="1:19" ht="15.95" customHeight="1" x14ac:dyDescent="0.2">
      <c r="A115" s="63" t="s">
        <v>353</v>
      </c>
      <c r="B115" s="39" t="s">
        <v>78</v>
      </c>
      <c r="C115" s="49"/>
      <c r="D115" s="39"/>
      <c r="E115" s="39" t="s">
        <v>79</v>
      </c>
      <c r="F115" s="267"/>
      <c r="G115" s="185"/>
      <c r="H115" s="181"/>
      <c r="I115" s="267"/>
    </row>
    <row r="116" spans="1:19" ht="15.95" customHeight="1" x14ac:dyDescent="0.2">
      <c r="A116" s="37"/>
      <c r="B116" s="37"/>
      <c r="C116" s="111" t="s">
        <v>80</v>
      </c>
      <c r="D116" s="37">
        <v>41</v>
      </c>
      <c r="E116" s="37" t="s">
        <v>312</v>
      </c>
      <c r="F116" s="267">
        <v>7749</v>
      </c>
      <c r="G116" s="185">
        <v>1974.26</v>
      </c>
      <c r="H116" s="184">
        <f t="shared" ref="H116:H122" si="13">SUM(G116/F116)*100</f>
        <v>25.477610014195378</v>
      </c>
      <c r="I116" s="267">
        <v>7749</v>
      </c>
    </row>
    <row r="117" spans="1:19" ht="15.95" customHeight="1" x14ac:dyDescent="0.2">
      <c r="A117" s="37"/>
      <c r="B117" s="46"/>
      <c r="C117" s="111" t="s">
        <v>81</v>
      </c>
      <c r="D117" s="37">
        <v>41</v>
      </c>
      <c r="E117" s="37" t="s">
        <v>82</v>
      </c>
      <c r="F117" s="272">
        <v>3886</v>
      </c>
      <c r="G117" s="250">
        <v>988.14</v>
      </c>
      <c r="H117" s="184">
        <f t="shared" si="13"/>
        <v>25.428203808543486</v>
      </c>
      <c r="I117" s="272">
        <v>3886</v>
      </c>
    </row>
    <row r="118" spans="1:19" ht="15.95" customHeight="1" x14ac:dyDescent="0.2">
      <c r="A118" s="37"/>
      <c r="B118" s="46"/>
      <c r="C118" s="111">
        <v>651002</v>
      </c>
      <c r="D118" s="37">
        <v>41</v>
      </c>
      <c r="E118" s="37" t="s">
        <v>277</v>
      </c>
      <c r="F118" s="267">
        <v>9600</v>
      </c>
      <c r="G118" s="185">
        <v>1924.73</v>
      </c>
      <c r="H118" s="184">
        <f t="shared" si="13"/>
        <v>20.049270833333331</v>
      </c>
      <c r="I118" s="267">
        <v>9600</v>
      </c>
    </row>
    <row r="119" spans="1:19" ht="15.95" customHeight="1" x14ac:dyDescent="0.2">
      <c r="A119" s="38"/>
      <c r="B119" s="68"/>
      <c r="C119" s="112" t="s">
        <v>596</v>
      </c>
      <c r="D119" s="38">
        <v>41</v>
      </c>
      <c r="E119" s="149" t="s">
        <v>644</v>
      </c>
      <c r="F119" s="267">
        <v>3600</v>
      </c>
      <c r="G119" s="185">
        <v>288.66000000000003</v>
      </c>
      <c r="H119" s="184">
        <f t="shared" si="13"/>
        <v>8.0183333333333344</v>
      </c>
      <c r="I119" s="267">
        <v>3600</v>
      </c>
    </row>
    <row r="120" spans="1:19" ht="15.95" customHeight="1" x14ac:dyDescent="0.2">
      <c r="A120" s="38"/>
      <c r="B120" s="68"/>
      <c r="C120" s="112" t="s">
        <v>455</v>
      </c>
      <c r="D120" s="38">
        <v>41</v>
      </c>
      <c r="E120" s="149" t="s">
        <v>631</v>
      </c>
      <c r="F120" s="267">
        <v>3000</v>
      </c>
      <c r="G120" s="185">
        <v>373.51</v>
      </c>
      <c r="H120" s="184">
        <f t="shared" si="13"/>
        <v>12.450333333333333</v>
      </c>
      <c r="I120" s="267">
        <v>3000</v>
      </c>
    </row>
    <row r="121" spans="1:19" ht="15.95" customHeight="1" x14ac:dyDescent="0.2">
      <c r="A121" s="38"/>
      <c r="B121" s="68"/>
      <c r="C121" s="154" t="s">
        <v>688</v>
      </c>
      <c r="D121" s="38">
        <v>41</v>
      </c>
      <c r="E121" s="166" t="s">
        <v>689</v>
      </c>
      <c r="F121" s="274">
        <v>1250</v>
      </c>
      <c r="G121" s="252">
        <v>330.83</v>
      </c>
      <c r="H121" s="184">
        <f t="shared" si="13"/>
        <v>26.4664</v>
      </c>
      <c r="I121" s="274">
        <v>1250</v>
      </c>
    </row>
    <row r="122" spans="1:19" ht="15.95" customHeight="1" x14ac:dyDescent="0.2">
      <c r="A122" s="89" t="s">
        <v>353</v>
      </c>
      <c r="B122" s="90"/>
      <c r="C122" s="96"/>
      <c r="D122" s="90"/>
      <c r="E122" s="89" t="s">
        <v>63</v>
      </c>
      <c r="F122" s="269">
        <f>SUM(F116:F121)</f>
        <v>29085</v>
      </c>
      <c r="G122" s="417">
        <f t="shared" ref="G122:I122" si="14">SUM(G116:G121)</f>
        <v>5880.13</v>
      </c>
      <c r="H122" s="372">
        <f t="shared" si="13"/>
        <v>20.217053463984872</v>
      </c>
      <c r="I122" s="269">
        <f t="shared" si="14"/>
        <v>29085</v>
      </c>
      <c r="J122" s="35">
        <f>SUM(F122)</f>
        <v>29085</v>
      </c>
      <c r="K122" s="35">
        <f t="shared" ref="K122:M122" si="15">SUM(G122)</f>
        <v>5880.13</v>
      </c>
      <c r="L122" s="35"/>
      <c r="M122" s="35">
        <f t="shared" si="15"/>
        <v>29085</v>
      </c>
      <c r="N122" s="35"/>
      <c r="O122" s="4"/>
      <c r="P122" s="4"/>
      <c r="Q122" s="4"/>
      <c r="R122" s="4"/>
      <c r="S122" s="4"/>
    </row>
    <row r="123" spans="1:19" s="8" customFormat="1" ht="15.95" customHeight="1" x14ac:dyDescent="0.2">
      <c r="A123" s="45" t="s">
        <v>261</v>
      </c>
      <c r="B123" s="54"/>
      <c r="C123" s="53"/>
      <c r="D123" s="54"/>
      <c r="E123" s="54"/>
      <c r="F123" s="270"/>
      <c r="G123" s="210"/>
      <c r="H123" s="183"/>
      <c r="I123" s="270"/>
    </row>
    <row r="124" spans="1:19" s="6" customFormat="1" ht="15.95" customHeight="1" x14ac:dyDescent="0.2">
      <c r="A124" s="58" t="s">
        <v>382</v>
      </c>
      <c r="B124" s="65" t="s">
        <v>389</v>
      </c>
      <c r="C124" s="66"/>
      <c r="D124" s="58"/>
      <c r="E124" s="58"/>
      <c r="F124" s="270"/>
      <c r="G124" s="210"/>
      <c r="H124" s="183"/>
      <c r="I124" s="270"/>
    </row>
    <row r="125" spans="1:19" ht="15.95" customHeight="1" x14ac:dyDescent="0.2">
      <c r="A125" s="67" t="s">
        <v>263</v>
      </c>
      <c r="B125" s="44" t="s">
        <v>83</v>
      </c>
      <c r="C125" s="52"/>
      <c r="D125" s="44"/>
      <c r="E125" s="44" t="s">
        <v>84</v>
      </c>
      <c r="F125" s="267"/>
      <c r="G125" s="185"/>
      <c r="H125" s="372"/>
      <c r="I125" s="267"/>
    </row>
    <row r="126" spans="1:19" ht="15.95" customHeight="1" x14ac:dyDescent="0.2">
      <c r="A126" s="37"/>
      <c r="B126" s="37"/>
      <c r="C126" s="50">
        <v>637027</v>
      </c>
      <c r="D126" s="37">
        <v>41</v>
      </c>
      <c r="E126" s="37" t="s">
        <v>85</v>
      </c>
      <c r="F126" s="267">
        <v>232</v>
      </c>
      <c r="G126" s="249">
        <v>251.08</v>
      </c>
      <c r="H126" s="184">
        <f t="shared" ref="H126:H129" si="16">SUM(G126/F126)*100</f>
        <v>108.22413793103449</v>
      </c>
      <c r="I126" s="267">
        <v>232</v>
      </c>
    </row>
    <row r="127" spans="1:19" ht="15.95" customHeight="1" x14ac:dyDescent="0.2">
      <c r="A127" s="37"/>
      <c r="B127" s="46"/>
      <c r="C127" s="50">
        <v>621</v>
      </c>
      <c r="D127" s="37">
        <v>41</v>
      </c>
      <c r="E127" s="37" t="s">
        <v>405</v>
      </c>
      <c r="F127" s="267">
        <v>75</v>
      </c>
      <c r="G127" s="185">
        <v>81.53</v>
      </c>
      <c r="H127" s="184">
        <f t="shared" si="16"/>
        <v>108.70666666666666</v>
      </c>
      <c r="I127" s="267">
        <v>75</v>
      </c>
    </row>
    <row r="128" spans="1:19" ht="15.95" customHeight="1" x14ac:dyDescent="0.2">
      <c r="A128" s="37"/>
      <c r="B128" s="46"/>
      <c r="C128" s="50">
        <v>633006</v>
      </c>
      <c r="D128" s="37">
        <v>41</v>
      </c>
      <c r="E128" s="149" t="s">
        <v>814</v>
      </c>
      <c r="F128" s="267">
        <v>0</v>
      </c>
      <c r="G128" s="185">
        <v>5411.09</v>
      </c>
      <c r="H128" s="184">
        <v>0</v>
      </c>
      <c r="I128" s="267">
        <v>15000</v>
      </c>
    </row>
    <row r="129" spans="1:19" ht="15.95" customHeight="1" x14ac:dyDescent="0.2">
      <c r="A129" s="368" t="s">
        <v>263</v>
      </c>
      <c r="B129" s="368"/>
      <c r="C129" s="369"/>
      <c r="D129" s="368"/>
      <c r="E129" s="368" t="s">
        <v>86</v>
      </c>
      <c r="F129" s="370">
        <f>SUM(F126:F128)</f>
        <v>307</v>
      </c>
      <c r="G129" s="416">
        <f t="shared" ref="G129:I129" si="17">SUM(G126:G128)</f>
        <v>5743.7</v>
      </c>
      <c r="H129" s="372">
        <f t="shared" si="16"/>
        <v>1870.9120521172636</v>
      </c>
      <c r="I129" s="370">
        <f t="shared" si="17"/>
        <v>15307</v>
      </c>
      <c r="J129" s="35">
        <f>SUM(F129)</f>
        <v>307</v>
      </c>
      <c r="K129" s="35">
        <f t="shared" ref="K129:M129" si="18">SUM(G129)</f>
        <v>5743.7</v>
      </c>
      <c r="L129" s="35">
        <f t="shared" si="18"/>
        <v>1870.9120521172636</v>
      </c>
      <c r="M129" s="35">
        <f t="shared" si="18"/>
        <v>15307</v>
      </c>
      <c r="N129" s="35"/>
      <c r="O129" s="4"/>
      <c r="P129" s="4"/>
      <c r="Q129" s="4"/>
      <c r="R129" s="4"/>
      <c r="S129" s="4"/>
    </row>
    <row r="130" spans="1:19" s="6" customFormat="1" ht="15.95" customHeight="1" x14ac:dyDescent="0.2">
      <c r="A130" s="54" t="s">
        <v>382</v>
      </c>
      <c r="B130" s="60" t="s">
        <v>391</v>
      </c>
      <c r="C130" s="53"/>
      <c r="D130" s="54"/>
      <c r="E130" s="54"/>
      <c r="F130" s="270"/>
      <c r="G130" s="210"/>
      <c r="H130" s="183"/>
      <c r="I130" s="270"/>
    </row>
    <row r="131" spans="1:19" ht="15.95" customHeight="1" x14ac:dyDescent="0.2">
      <c r="A131" s="63" t="s">
        <v>262</v>
      </c>
      <c r="B131" s="39" t="s">
        <v>87</v>
      </c>
      <c r="C131" s="49"/>
      <c r="D131" s="39"/>
      <c r="E131" s="180" t="s">
        <v>88</v>
      </c>
      <c r="F131" s="267"/>
      <c r="G131" s="185"/>
      <c r="H131" s="181"/>
      <c r="I131" s="267"/>
    </row>
    <row r="132" spans="1:19" ht="15.95" customHeight="1" x14ac:dyDescent="0.2">
      <c r="A132" s="37"/>
      <c r="B132" s="37"/>
      <c r="C132" s="50">
        <v>611</v>
      </c>
      <c r="D132" s="37">
        <v>41</v>
      </c>
      <c r="E132" s="37" t="s">
        <v>351</v>
      </c>
      <c r="F132" s="267">
        <v>37500</v>
      </c>
      <c r="G132" s="185">
        <v>9040.9500000000007</v>
      </c>
      <c r="H132" s="184">
        <f t="shared" ref="H132:H145" si="19">SUM(G132/F132)*100</f>
        <v>24.109200000000001</v>
      </c>
      <c r="I132" s="267">
        <v>37500</v>
      </c>
    </row>
    <row r="133" spans="1:19" ht="15.95" customHeight="1" x14ac:dyDescent="0.2">
      <c r="A133" s="37"/>
      <c r="B133" s="37"/>
      <c r="C133" s="111" t="s">
        <v>15</v>
      </c>
      <c r="D133" s="37">
        <v>41</v>
      </c>
      <c r="E133" s="37" t="s">
        <v>89</v>
      </c>
      <c r="F133" s="267">
        <v>13100</v>
      </c>
      <c r="G133" s="249">
        <v>3549.29</v>
      </c>
      <c r="H133" s="184">
        <f t="shared" si="19"/>
        <v>27.093816793893126</v>
      </c>
      <c r="I133" s="267">
        <v>13100</v>
      </c>
    </row>
    <row r="134" spans="1:19" ht="15.95" customHeight="1" x14ac:dyDescent="0.2">
      <c r="A134" s="37"/>
      <c r="B134" s="46"/>
      <c r="C134" s="111">
        <v>627000</v>
      </c>
      <c r="D134" s="37">
        <v>41</v>
      </c>
      <c r="E134" s="149" t="s">
        <v>650</v>
      </c>
      <c r="F134" s="270">
        <v>1500</v>
      </c>
      <c r="G134" s="210">
        <v>401.64</v>
      </c>
      <c r="H134" s="184">
        <f t="shared" si="19"/>
        <v>26.776</v>
      </c>
      <c r="I134" s="270">
        <v>1500</v>
      </c>
    </row>
    <row r="135" spans="1:19" ht="15.95" customHeight="1" x14ac:dyDescent="0.2">
      <c r="A135" s="37"/>
      <c r="B135" s="46"/>
      <c r="C135" s="111" t="s">
        <v>40</v>
      </c>
      <c r="D135" s="37">
        <v>41</v>
      </c>
      <c r="E135" s="37" t="s">
        <v>254</v>
      </c>
      <c r="F135" s="267">
        <v>500</v>
      </c>
      <c r="G135" s="185">
        <v>0</v>
      </c>
      <c r="H135" s="184">
        <f t="shared" si="19"/>
        <v>0</v>
      </c>
      <c r="I135" s="267">
        <v>500</v>
      </c>
    </row>
    <row r="136" spans="1:19" ht="15.95" customHeight="1" x14ac:dyDescent="0.2">
      <c r="A136" s="37"/>
      <c r="B136" s="46"/>
      <c r="C136" s="111">
        <v>633003</v>
      </c>
      <c r="D136" s="37">
        <v>41</v>
      </c>
      <c r="E136" s="90" t="s">
        <v>741</v>
      </c>
      <c r="F136" s="272">
        <v>149</v>
      </c>
      <c r="G136" s="250">
        <v>0</v>
      </c>
      <c r="H136" s="184">
        <f t="shared" si="19"/>
        <v>0</v>
      </c>
      <c r="I136" s="272">
        <v>149</v>
      </c>
    </row>
    <row r="137" spans="1:19" ht="15.95" customHeight="1" x14ac:dyDescent="0.2">
      <c r="A137" s="37"/>
      <c r="B137" s="46"/>
      <c r="C137" s="111">
        <v>632003</v>
      </c>
      <c r="D137" s="37">
        <v>41</v>
      </c>
      <c r="E137" s="37" t="s">
        <v>307</v>
      </c>
      <c r="F137" s="272">
        <v>250</v>
      </c>
      <c r="G137" s="250">
        <v>53.63</v>
      </c>
      <c r="H137" s="184">
        <f t="shared" si="19"/>
        <v>21.452000000000002</v>
      </c>
      <c r="I137" s="272">
        <v>250</v>
      </c>
    </row>
    <row r="138" spans="1:19" ht="15.95" customHeight="1" x14ac:dyDescent="0.2">
      <c r="A138" s="37"/>
      <c r="B138" s="46"/>
      <c r="C138" s="111">
        <v>633006</v>
      </c>
      <c r="D138" s="37">
        <v>41</v>
      </c>
      <c r="E138" s="37" t="s">
        <v>294</v>
      </c>
      <c r="F138" s="267">
        <v>130</v>
      </c>
      <c r="G138" s="185">
        <v>6.76</v>
      </c>
      <c r="H138" s="184">
        <f t="shared" si="19"/>
        <v>5.2</v>
      </c>
      <c r="I138" s="267">
        <v>130</v>
      </c>
    </row>
    <row r="139" spans="1:19" ht="15.95" customHeight="1" x14ac:dyDescent="0.2">
      <c r="A139" s="37"/>
      <c r="B139" s="46"/>
      <c r="C139" s="111">
        <v>635005</v>
      </c>
      <c r="D139" s="37">
        <v>41</v>
      </c>
      <c r="E139" s="37" t="s">
        <v>295</v>
      </c>
      <c r="F139" s="267">
        <v>379</v>
      </c>
      <c r="G139" s="185">
        <v>9</v>
      </c>
      <c r="H139" s="184">
        <f t="shared" si="19"/>
        <v>2.3746701846965697</v>
      </c>
      <c r="I139" s="267">
        <v>379</v>
      </c>
    </row>
    <row r="140" spans="1:19" ht="15.95" customHeight="1" x14ac:dyDescent="0.2">
      <c r="A140" s="37"/>
      <c r="B140" s="46"/>
      <c r="C140" s="111">
        <v>634001</v>
      </c>
      <c r="D140" s="37">
        <v>41</v>
      </c>
      <c r="E140" s="37" t="s">
        <v>292</v>
      </c>
      <c r="F140" s="267">
        <v>1000</v>
      </c>
      <c r="G140" s="185">
        <v>79.010000000000005</v>
      </c>
      <c r="H140" s="184">
        <f t="shared" si="19"/>
        <v>7.9010000000000007</v>
      </c>
      <c r="I140" s="267">
        <v>1000</v>
      </c>
    </row>
    <row r="141" spans="1:19" ht="15.95" customHeight="1" x14ac:dyDescent="0.2">
      <c r="A141" s="37"/>
      <c r="B141" s="46"/>
      <c r="C141" s="111">
        <v>634003</v>
      </c>
      <c r="D141" s="37">
        <v>41</v>
      </c>
      <c r="E141" s="37" t="s">
        <v>293</v>
      </c>
      <c r="F141" s="267">
        <v>126</v>
      </c>
      <c r="G141" s="185">
        <v>0</v>
      </c>
      <c r="H141" s="184">
        <f t="shared" si="19"/>
        <v>0</v>
      </c>
      <c r="I141" s="267">
        <v>126</v>
      </c>
    </row>
    <row r="142" spans="1:19" ht="15.95" customHeight="1" x14ac:dyDescent="0.2">
      <c r="A142" s="37"/>
      <c r="B142" s="46"/>
      <c r="C142" s="111" t="s">
        <v>42</v>
      </c>
      <c r="D142" s="37">
        <v>41</v>
      </c>
      <c r="E142" s="37" t="s">
        <v>255</v>
      </c>
      <c r="F142" s="267">
        <v>217</v>
      </c>
      <c r="G142" s="185">
        <v>0</v>
      </c>
      <c r="H142" s="184">
        <f t="shared" si="19"/>
        <v>0</v>
      </c>
      <c r="I142" s="267">
        <v>217</v>
      </c>
    </row>
    <row r="143" spans="1:19" ht="15.95" customHeight="1" x14ac:dyDescent="0.2">
      <c r="A143" s="37"/>
      <c r="B143" s="46"/>
      <c r="C143" s="50">
        <v>637014</v>
      </c>
      <c r="D143" s="37">
        <v>41</v>
      </c>
      <c r="E143" s="37" t="s">
        <v>256</v>
      </c>
      <c r="F143" s="267">
        <v>1406</v>
      </c>
      <c r="G143" s="185">
        <v>423.78</v>
      </c>
      <c r="H143" s="184">
        <f t="shared" si="19"/>
        <v>30.140825035561875</v>
      </c>
      <c r="I143" s="267">
        <v>1406</v>
      </c>
    </row>
    <row r="144" spans="1:19" ht="15.95" customHeight="1" x14ac:dyDescent="0.2">
      <c r="A144" s="37"/>
      <c r="B144" s="37"/>
      <c r="C144" s="50">
        <v>670001</v>
      </c>
      <c r="D144" s="37">
        <v>41</v>
      </c>
      <c r="E144" s="149" t="s">
        <v>707</v>
      </c>
      <c r="F144" s="267">
        <v>18</v>
      </c>
      <c r="G144" s="185">
        <v>0</v>
      </c>
      <c r="H144" s="184">
        <f t="shared" si="19"/>
        <v>0</v>
      </c>
      <c r="I144" s="267">
        <v>18</v>
      </c>
    </row>
    <row r="145" spans="1:19" ht="15.95" customHeight="1" x14ac:dyDescent="0.2">
      <c r="A145" s="368" t="s">
        <v>262</v>
      </c>
      <c r="B145" s="368"/>
      <c r="C145" s="369"/>
      <c r="D145" s="368"/>
      <c r="E145" s="368" t="s">
        <v>63</v>
      </c>
      <c r="F145" s="370">
        <f>SUM(F132:F144)</f>
        <v>56275</v>
      </c>
      <c r="G145" s="416">
        <f t="shared" ref="G145:I145" si="20">SUM(G132:G144)</f>
        <v>13564.060000000001</v>
      </c>
      <c r="H145" s="372">
        <f t="shared" si="19"/>
        <v>24.103171923589517</v>
      </c>
      <c r="I145" s="370">
        <f t="shared" si="20"/>
        <v>56275</v>
      </c>
      <c r="J145" s="35">
        <f>SUM(F145)</f>
        <v>56275</v>
      </c>
      <c r="K145" s="35">
        <f t="shared" ref="K145:M145" si="21">SUM(G145)</f>
        <v>13564.060000000001</v>
      </c>
      <c r="L145" s="35">
        <f t="shared" si="21"/>
        <v>24.103171923589517</v>
      </c>
      <c r="M145" s="35">
        <f t="shared" si="21"/>
        <v>56275</v>
      </c>
      <c r="N145" s="35"/>
      <c r="O145" s="4"/>
      <c r="P145" s="4"/>
      <c r="Q145" s="4"/>
      <c r="R145" s="4"/>
      <c r="S145" s="4"/>
    </row>
    <row r="146" spans="1:19" s="6" customFormat="1" ht="15.95" customHeight="1" x14ac:dyDescent="0.2">
      <c r="A146" s="54" t="s">
        <v>382</v>
      </c>
      <c r="B146" s="60" t="s">
        <v>392</v>
      </c>
      <c r="C146" s="53"/>
      <c r="D146" s="54"/>
      <c r="E146" s="54"/>
      <c r="F146" s="270"/>
      <c r="G146" s="210"/>
      <c r="H146" s="183"/>
      <c r="I146" s="270"/>
    </row>
    <row r="147" spans="1:19" ht="15.95" customHeight="1" x14ac:dyDescent="0.2">
      <c r="A147" s="63" t="s">
        <v>264</v>
      </c>
      <c r="B147" s="39" t="s">
        <v>90</v>
      </c>
      <c r="C147" s="49"/>
      <c r="D147" s="39"/>
      <c r="E147" s="39" t="s">
        <v>91</v>
      </c>
      <c r="F147" s="267"/>
      <c r="G147" s="185"/>
      <c r="H147" s="181"/>
      <c r="I147" s="267"/>
    </row>
    <row r="148" spans="1:19" ht="15.95" customHeight="1" x14ac:dyDescent="0.2">
      <c r="A148" s="37"/>
      <c r="B148" s="37"/>
      <c r="C148" s="111">
        <v>632001</v>
      </c>
      <c r="D148" s="37">
        <v>41</v>
      </c>
      <c r="E148" s="149" t="s">
        <v>851</v>
      </c>
      <c r="F148" s="267">
        <v>800</v>
      </c>
      <c r="G148" s="185">
        <v>879.98</v>
      </c>
      <c r="H148" s="184">
        <f t="shared" ref="H148:H166" si="22">SUM(G148/F148)*100</f>
        <v>109.99749999999999</v>
      </c>
      <c r="I148" s="267">
        <v>880</v>
      </c>
    </row>
    <row r="149" spans="1:19" ht="15.95" customHeight="1" x14ac:dyDescent="0.2">
      <c r="A149" s="37"/>
      <c r="B149" s="46"/>
      <c r="C149" s="111">
        <v>632002</v>
      </c>
      <c r="D149" s="37">
        <v>41</v>
      </c>
      <c r="E149" s="330" t="s">
        <v>815</v>
      </c>
      <c r="F149" s="267">
        <v>500</v>
      </c>
      <c r="G149" s="185">
        <v>8.18</v>
      </c>
      <c r="H149" s="184">
        <f t="shared" si="22"/>
        <v>1.6359999999999999</v>
      </c>
      <c r="I149" s="267">
        <v>500</v>
      </c>
    </row>
    <row r="150" spans="1:19" ht="15.95" customHeight="1" x14ac:dyDescent="0.2">
      <c r="A150" s="37"/>
      <c r="B150" s="37"/>
      <c r="C150" s="111">
        <v>633006</v>
      </c>
      <c r="D150" s="37">
        <v>41</v>
      </c>
      <c r="E150" s="37" t="s">
        <v>93</v>
      </c>
      <c r="F150" s="267">
        <v>618</v>
      </c>
      <c r="G150" s="249">
        <v>0</v>
      </c>
      <c r="H150" s="184">
        <f t="shared" si="22"/>
        <v>0</v>
      </c>
      <c r="I150" s="267">
        <v>538</v>
      </c>
    </row>
    <row r="151" spans="1:19" ht="15.95" customHeight="1" x14ac:dyDescent="0.2">
      <c r="A151" s="37"/>
      <c r="B151" s="37"/>
      <c r="C151" s="111" t="s">
        <v>40</v>
      </c>
      <c r="D151" s="37">
        <v>41</v>
      </c>
      <c r="E151" s="37" t="s">
        <v>94</v>
      </c>
      <c r="F151" s="267">
        <v>500</v>
      </c>
      <c r="G151" s="185">
        <v>176.23</v>
      </c>
      <c r="H151" s="184">
        <f t="shared" si="22"/>
        <v>35.246000000000002</v>
      </c>
      <c r="I151" s="267">
        <v>500</v>
      </c>
    </row>
    <row r="152" spans="1:19" ht="15.95" customHeight="1" x14ac:dyDescent="0.2">
      <c r="A152" s="37"/>
      <c r="B152" s="37"/>
      <c r="C152" s="111" t="s">
        <v>40</v>
      </c>
      <c r="D152" s="114">
        <v>41.110999999999997</v>
      </c>
      <c r="E152" s="149" t="s">
        <v>651</v>
      </c>
      <c r="F152" s="267">
        <v>3431</v>
      </c>
      <c r="G152" s="185">
        <v>470.7</v>
      </c>
      <c r="H152" s="184">
        <f t="shared" si="22"/>
        <v>13.719032352083941</v>
      </c>
      <c r="I152" s="267">
        <v>3431</v>
      </c>
    </row>
    <row r="153" spans="1:19" ht="15.95" customHeight="1" x14ac:dyDescent="0.2">
      <c r="A153" s="37"/>
      <c r="B153" s="37"/>
      <c r="C153" s="150" t="s">
        <v>41</v>
      </c>
      <c r="D153" s="114">
        <v>41.110999999999997</v>
      </c>
      <c r="E153" s="149" t="s">
        <v>708</v>
      </c>
      <c r="F153" s="267">
        <v>1598</v>
      </c>
      <c r="G153" s="185">
        <v>0</v>
      </c>
      <c r="H153" s="184">
        <f t="shared" si="22"/>
        <v>0</v>
      </c>
      <c r="I153" s="267">
        <v>1598</v>
      </c>
    </row>
    <row r="154" spans="1:19" ht="15.95" customHeight="1" x14ac:dyDescent="0.2">
      <c r="A154" s="37"/>
      <c r="B154" s="37"/>
      <c r="C154" s="150">
        <v>631003</v>
      </c>
      <c r="D154" s="37">
        <v>41</v>
      </c>
      <c r="E154" s="149" t="s">
        <v>709</v>
      </c>
      <c r="F154" s="267">
        <v>32</v>
      </c>
      <c r="G154" s="185">
        <v>0</v>
      </c>
      <c r="H154" s="184">
        <f t="shared" si="22"/>
        <v>0</v>
      </c>
      <c r="I154" s="267">
        <v>32</v>
      </c>
    </row>
    <row r="155" spans="1:19" ht="15.95" customHeight="1" x14ac:dyDescent="0.2">
      <c r="A155" s="37"/>
      <c r="B155" s="37"/>
      <c r="C155" s="111" t="s">
        <v>42</v>
      </c>
      <c r="D155" s="37">
        <v>41</v>
      </c>
      <c r="E155" s="37" t="s">
        <v>540</v>
      </c>
      <c r="F155" s="267">
        <v>127</v>
      </c>
      <c r="G155" s="185">
        <v>0</v>
      </c>
      <c r="H155" s="184">
        <f t="shared" si="22"/>
        <v>0</v>
      </c>
      <c r="I155" s="267">
        <v>127</v>
      </c>
    </row>
    <row r="156" spans="1:19" ht="15.95" customHeight="1" x14ac:dyDescent="0.2">
      <c r="A156" s="37"/>
      <c r="B156" s="37"/>
      <c r="C156" s="111">
        <v>63316</v>
      </c>
      <c r="D156" s="37">
        <v>41</v>
      </c>
      <c r="E156" s="37" t="s">
        <v>429</v>
      </c>
      <c r="F156" s="267">
        <v>100</v>
      </c>
      <c r="G156" s="185">
        <v>0</v>
      </c>
      <c r="H156" s="184">
        <f t="shared" si="22"/>
        <v>0</v>
      </c>
      <c r="I156" s="267">
        <v>100</v>
      </c>
    </row>
    <row r="157" spans="1:19" ht="15.95" customHeight="1" x14ac:dyDescent="0.2">
      <c r="A157" s="37"/>
      <c r="B157" s="46"/>
      <c r="C157" s="111">
        <v>634001</v>
      </c>
      <c r="D157" s="37">
        <v>41</v>
      </c>
      <c r="E157" s="37" t="s">
        <v>95</v>
      </c>
      <c r="F157" s="267">
        <v>1000</v>
      </c>
      <c r="G157" s="185">
        <v>129.9</v>
      </c>
      <c r="H157" s="184">
        <f t="shared" si="22"/>
        <v>12.990000000000002</v>
      </c>
      <c r="I157" s="267">
        <v>1000</v>
      </c>
    </row>
    <row r="158" spans="1:19" ht="15.95" customHeight="1" x14ac:dyDescent="0.2">
      <c r="A158" s="37"/>
      <c r="B158" s="46"/>
      <c r="C158" s="111" t="s">
        <v>48</v>
      </c>
      <c r="D158" s="37">
        <v>41</v>
      </c>
      <c r="E158" s="37" t="s">
        <v>96</v>
      </c>
      <c r="F158" s="267">
        <v>100</v>
      </c>
      <c r="G158" s="185">
        <v>0</v>
      </c>
      <c r="H158" s="184">
        <f t="shared" si="22"/>
        <v>0</v>
      </c>
      <c r="I158" s="267">
        <v>100</v>
      </c>
    </row>
    <row r="159" spans="1:19" ht="15.95" customHeight="1" x14ac:dyDescent="0.2">
      <c r="A159" s="37"/>
      <c r="B159" s="46"/>
      <c r="C159" s="111">
        <v>634002</v>
      </c>
      <c r="D159" s="37">
        <v>41</v>
      </c>
      <c r="E159" s="37" t="s">
        <v>97</v>
      </c>
      <c r="F159" s="267">
        <v>126</v>
      </c>
      <c r="G159" s="185">
        <v>0</v>
      </c>
      <c r="H159" s="184">
        <f t="shared" si="22"/>
        <v>0</v>
      </c>
      <c r="I159" s="267">
        <v>126</v>
      </c>
    </row>
    <row r="160" spans="1:19" ht="15.95" customHeight="1" x14ac:dyDescent="0.2">
      <c r="A160" s="37"/>
      <c r="B160" s="46"/>
      <c r="C160" s="111" t="s">
        <v>98</v>
      </c>
      <c r="D160" s="37">
        <v>41</v>
      </c>
      <c r="E160" s="37" t="s">
        <v>99</v>
      </c>
      <c r="F160" s="267">
        <v>100</v>
      </c>
      <c r="G160" s="185">
        <v>0</v>
      </c>
      <c r="H160" s="184">
        <f t="shared" si="22"/>
        <v>0</v>
      </c>
      <c r="I160" s="267">
        <v>100</v>
      </c>
    </row>
    <row r="161" spans="1:19" ht="15.95" customHeight="1" x14ac:dyDescent="0.2">
      <c r="A161" s="37"/>
      <c r="B161" s="46"/>
      <c r="C161" s="111">
        <v>634003</v>
      </c>
      <c r="D161" s="37">
        <v>41</v>
      </c>
      <c r="E161" s="37" t="s">
        <v>100</v>
      </c>
      <c r="F161" s="267">
        <v>750</v>
      </c>
      <c r="G161" s="185">
        <v>263.33</v>
      </c>
      <c r="H161" s="184">
        <f t="shared" si="22"/>
        <v>35.11066666666666</v>
      </c>
      <c r="I161" s="267">
        <v>750</v>
      </c>
    </row>
    <row r="162" spans="1:19" ht="15.95" customHeight="1" x14ac:dyDescent="0.2">
      <c r="A162" s="37"/>
      <c r="B162" s="46"/>
      <c r="C162" s="111">
        <v>636002</v>
      </c>
      <c r="D162" s="37">
        <v>41</v>
      </c>
      <c r="E162" s="149" t="s">
        <v>710</v>
      </c>
      <c r="F162" s="267">
        <v>420</v>
      </c>
      <c r="G162" s="185">
        <v>0</v>
      </c>
      <c r="H162" s="184">
        <f t="shared" si="22"/>
        <v>0</v>
      </c>
      <c r="I162" s="267">
        <v>420</v>
      </c>
    </row>
    <row r="163" spans="1:19" ht="15.95" customHeight="1" x14ac:dyDescent="0.2">
      <c r="A163" s="37"/>
      <c r="B163" s="46"/>
      <c r="C163" s="111" t="s">
        <v>49</v>
      </c>
      <c r="D163" s="37">
        <v>41</v>
      </c>
      <c r="E163" s="37" t="s">
        <v>101</v>
      </c>
      <c r="F163" s="267">
        <v>390</v>
      </c>
      <c r="G163" s="185">
        <v>154</v>
      </c>
      <c r="H163" s="184">
        <f t="shared" si="22"/>
        <v>39.487179487179489</v>
      </c>
      <c r="I163" s="267">
        <v>390</v>
      </c>
    </row>
    <row r="164" spans="1:19" ht="15.95" customHeight="1" x14ac:dyDescent="0.2">
      <c r="A164" s="37"/>
      <c r="B164" s="46"/>
      <c r="C164" s="111">
        <v>637023</v>
      </c>
      <c r="D164" s="37">
        <v>41</v>
      </c>
      <c r="E164" s="37" t="s">
        <v>542</v>
      </c>
      <c r="F164" s="267">
        <v>107</v>
      </c>
      <c r="G164" s="185">
        <v>0</v>
      </c>
      <c r="H164" s="184">
        <f t="shared" si="22"/>
        <v>0</v>
      </c>
      <c r="I164" s="267">
        <v>107</v>
      </c>
    </row>
    <row r="165" spans="1:19" ht="15.95" customHeight="1" x14ac:dyDescent="0.2">
      <c r="A165" s="37"/>
      <c r="B165" s="37"/>
      <c r="C165" s="111" t="s">
        <v>102</v>
      </c>
      <c r="D165" s="37">
        <v>41</v>
      </c>
      <c r="E165" s="37" t="s">
        <v>103</v>
      </c>
      <c r="F165" s="267">
        <v>99</v>
      </c>
      <c r="G165" s="185">
        <v>0</v>
      </c>
      <c r="H165" s="184">
        <f t="shared" si="22"/>
        <v>0</v>
      </c>
      <c r="I165" s="267">
        <v>99</v>
      </c>
    </row>
    <row r="166" spans="1:19" ht="15.95" customHeight="1" x14ac:dyDescent="0.2">
      <c r="A166" s="378" t="s">
        <v>264</v>
      </c>
      <c r="B166" s="368"/>
      <c r="C166" s="369"/>
      <c r="D166" s="368"/>
      <c r="E166" s="368" t="s">
        <v>86</v>
      </c>
      <c r="F166" s="370">
        <f>SUM(F148:F165)</f>
        <v>10798</v>
      </c>
      <c r="G166" s="416">
        <f t="shared" ref="G166:I166" si="23">SUM(G148:G165)</f>
        <v>2082.3199999999997</v>
      </c>
      <c r="H166" s="372">
        <f t="shared" si="22"/>
        <v>19.284311909612889</v>
      </c>
      <c r="I166" s="370">
        <f t="shared" si="23"/>
        <v>10798</v>
      </c>
      <c r="J166" s="35">
        <f>SUM(F166)</f>
        <v>10798</v>
      </c>
      <c r="K166" s="35">
        <f t="shared" ref="K166:M166" si="24">SUM(G166)</f>
        <v>2082.3199999999997</v>
      </c>
      <c r="L166" s="35">
        <f t="shared" si="24"/>
        <v>19.284311909612889</v>
      </c>
      <c r="M166" s="35">
        <f t="shared" si="24"/>
        <v>10798</v>
      </c>
      <c r="N166" s="35"/>
      <c r="O166" s="4"/>
      <c r="P166" s="4"/>
      <c r="Q166" s="4"/>
      <c r="R166" s="4"/>
      <c r="S166" s="4"/>
    </row>
    <row r="167" spans="1:19" s="9" customFormat="1" ht="15.95" customHeight="1" x14ac:dyDescent="0.25">
      <c r="A167" s="45" t="s">
        <v>348</v>
      </c>
      <c r="B167" s="45"/>
      <c r="C167" s="72"/>
      <c r="D167" s="45"/>
      <c r="E167" s="45"/>
      <c r="F167" s="270"/>
      <c r="G167" s="210"/>
      <c r="H167" s="183"/>
      <c r="I167" s="270"/>
    </row>
    <row r="168" spans="1:19" ht="15.75" customHeight="1" x14ac:dyDescent="0.2">
      <c r="A168" s="54"/>
      <c r="B168" s="45" t="s">
        <v>104</v>
      </c>
      <c r="C168" s="72"/>
      <c r="D168" s="45"/>
      <c r="E168" s="45" t="s">
        <v>105</v>
      </c>
      <c r="F168" s="270"/>
      <c r="G168" s="210"/>
      <c r="H168" s="183"/>
      <c r="I168" s="270"/>
    </row>
    <row r="169" spans="1:19" ht="15.75" customHeight="1" x14ac:dyDescent="0.2">
      <c r="A169" s="63"/>
      <c r="B169" s="37"/>
      <c r="C169" s="50">
        <v>637027</v>
      </c>
      <c r="D169" s="37">
        <v>41</v>
      </c>
      <c r="E169" s="149" t="s">
        <v>657</v>
      </c>
      <c r="F169" s="267">
        <v>8000</v>
      </c>
      <c r="G169" s="185">
        <v>866.1</v>
      </c>
      <c r="H169" s="184">
        <f t="shared" ref="H169:H179" si="25">SUM(G169/F169)*100</f>
        <v>10.82625</v>
      </c>
      <c r="I169" s="267">
        <v>8000</v>
      </c>
    </row>
    <row r="170" spans="1:19" ht="15.75" customHeight="1" x14ac:dyDescent="0.2">
      <c r="A170" s="63"/>
      <c r="B170" s="37"/>
      <c r="C170" s="50">
        <v>625007</v>
      </c>
      <c r="D170" s="37">
        <v>41</v>
      </c>
      <c r="E170" s="37" t="s">
        <v>290</v>
      </c>
      <c r="F170" s="267">
        <v>2500</v>
      </c>
      <c r="G170" s="185">
        <v>224.91</v>
      </c>
      <c r="H170" s="184">
        <f t="shared" si="25"/>
        <v>8.9963999999999995</v>
      </c>
      <c r="I170" s="267">
        <v>2500</v>
      </c>
    </row>
    <row r="171" spans="1:19" ht="15.75" customHeight="1" x14ac:dyDescent="0.2">
      <c r="A171" s="63"/>
      <c r="B171" s="46"/>
      <c r="C171" s="50">
        <v>633006</v>
      </c>
      <c r="D171" s="37">
        <v>41</v>
      </c>
      <c r="E171" s="149" t="s">
        <v>838</v>
      </c>
      <c r="F171" s="267">
        <v>1250</v>
      </c>
      <c r="G171" s="185">
        <v>0</v>
      </c>
      <c r="H171" s="184">
        <f t="shared" si="25"/>
        <v>0</v>
      </c>
      <c r="I171" s="267">
        <v>1250</v>
      </c>
    </row>
    <row r="172" spans="1:19" ht="15.75" customHeight="1" x14ac:dyDescent="0.2">
      <c r="A172" s="37"/>
      <c r="B172" s="46"/>
      <c r="C172" s="50">
        <v>637005</v>
      </c>
      <c r="D172" s="37">
        <v>41</v>
      </c>
      <c r="E172" s="37" t="s">
        <v>460</v>
      </c>
      <c r="F172" s="267">
        <v>1200</v>
      </c>
      <c r="G172" s="185">
        <v>100</v>
      </c>
      <c r="H172" s="184">
        <f t="shared" si="25"/>
        <v>8.3333333333333321</v>
      </c>
      <c r="I172" s="267">
        <v>1200</v>
      </c>
    </row>
    <row r="173" spans="1:19" ht="15.75" customHeight="1" x14ac:dyDescent="0.2">
      <c r="A173" s="38"/>
      <c r="B173" s="46"/>
      <c r="C173" s="158" t="s">
        <v>308</v>
      </c>
      <c r="D173" s="38">
        <v>41</v>
      </c>
      <c r="E173" s="151" t="s">
        <v>822</v>
      </c>
      <c r="F173" s="267">
        <v>0</v>
      </c>
      <c r="G173" s="185">
        <v>400</v>
      </c>
      <c r="H173" s="184">
        <v>0</v>
      </c>
      <c r="I173" s="267">
        <v>400</v>
      </c>
    </row>
    <row r="174" spans="1:19" ht="15.75" customHeight="1" x14ac:dyDescent="0.2">
      <c r="A174" s="38"/>
      <c r="B174" s="46"/>
      <c r="C174" s="152">
        <v>637006</v>
      </c>
      <c r="D174" s="155">
        <v>41</v>
      </c>
      <c r="E174" s="155" t="s">
        <v>624</v>
      </c>
      <c r="F174" s="267">
        <v>170</v>
      </c>
      <c r="G174" s="185">
        <v>15</v>
      </c>
      <c r="H174" s="184">
        <f t="shared" si="25"/>
        <v>8.8235294117647065</v>
      </c>
      <c r="I174" s="267">
        <v>170</v>
      </c>
    </row>
    <row r="175" spans="1:19" ht="15.75" customHeight="1" x14ac:dyDescent="0.2">
      <c r="A175" s="38"/>
      <c r="B175" s="46"/>
      <c r="C175" s="152">
        <v>637015</v>
      </c>
      <c r="D175" s="155">
        <v>41</v>
      </c>
      <c r="E175" s="155" t="s">
        <v>823</v>
      </c>
      <c r="F175" s="267">
        <v>0</v>
      </c>
      <c r="G175" s="185">
        <v>16.25</v>
      </c>
      <c r="H175" s="184">
        <v>0</v>
      </c>
      <c r="I175" s="267">
        <v>16</v>
      </c>
    </row>
    <row r="176" spans="1:19" ht="15.75" customHeight="1" x14ac:dyDescent="0.2">
      <c r="A176" s="38"/>
      <c r="B176" s="331" t="s">
        <v>824</v>
      </c>
      <c r="C176" s="152">
        <v>631002</v>
      </c>
      <c r="D176" s="155">
        <v>41</v>
      </c>
      <c r="E176" s="187" t="s">
        <v>825</v>
      </c>
      <c r="F176" s="267">
        <v>0</v>
      </c>
      <c r="G176" s="185">
        <v>293.26</v>
      </c>
      <c r="H176" s="184">
        <v>0</v>
      </c>
      <c r="I176" s="267">
        <v>293</v>
      </c>
    </row>
    <row r="177" spans="1:19" ht="15.75" customHeight="1" x14ac:dyDescent="0.2">
      <c r="A177" s="38"/>
      <c r="B177" s="46"/>
      <c r="C177" s="152">
        <v>636001</v>
      </c>
      <c r="D177" s="155">
        <v>41</v>
      </c>
      <c r="E177" s="187" t="s">
        <v>826</v>
      </c>
      <c r="F177" s="267">
        <v>0</v>
      </c>
      <c r="G177" s="185">
        <v>133.80000000000001</v>
      </c>
      <c r="H177" s="184">
        <v>0</v>
      </c>
      <c r="I177" s="267">
        <v>134</v>
      </c>
    </row>
    <row r="178" spans="1:19" ht="15.75" customHeight="1" x14ac:dyDescent="0.2">
      <c r="A178" s="38"/>
      <c r="B178" s="46"/>
      <c r="C178" s="152">
        <v>637005</v>
      </c>
      <c r="D178" s="155">
        <v>41</v>
      </c>
      <c r="E178" s="187" t="s">
        <v>827</v>
      </c>
      <c r="F178" s="267">
        <v>0</v>
      </c>
      <c r="G178" s="185">
        <v>300</v>
      </c>
      <c r="H178" s="184">
        <v>0</v>
      </c>
      <c r="I178" s="267">
        <v>300</v>
      </c>
    </row>
    <row r="179" spans="1:19" ht="15.75" customHeight="1" x14ac:dyDescent="0.2">
      <c r="A179" s="380">
        <v>11</v>
      </c>
      <c r="B179" s="381"/>
      <c r="C179" s="369" t="s">
        <v>107</v>
      </c>
      <c r="D179" s="380"/>
      <c r="E179" s="380" t="s">
        <v>63</v>
      </c>
      <c r="F179" s="370">
        <f>SUM(F169:F178)</f>
        <v>13120</v>
      </c>
      <c r="G179" s="416">
        <f t="shared" ref="G179:I179" si="26">SUM(G169:G178)</f>
        <v>2349.3200000000002</v>
      </c>
      <c r="H179" s="372">
        <f t="shared" si="25"/>
        <v>17.90640243902439</v>
      </c>
      <c r="I179" s="370">
        <f t="shared" si="26"/>
        <v>14263</v>
      </c>
      <c r="J179" s="35">
        <f>SUM(F179)</f>
        <v>13120</v>
      </c>
      <c r="K179" s="35">
        <f t="shared" ref="K179:M179" si="27">SUM(G179)</f>
        <v>2349.3200000000002</v>
      </c>
      <c r="L179" s="35">
        <f t="shared" si="27"/>
        <v>17.90640243902439</v>
      </c>
      <c r="M179" s="35">
        <f t="shared" si="27"/>
        <v>14263</v>
      </c>
      <c r="N179" s="35"/>
      <c r="O179" s="4"/>
      <c r="P179" s="4"/>
      <c r="Q179" s="4"/>
      <c r="R179" s="4"/>
      <c r="S179" s="4"/>
    </row>
    <row r="180" spans="1:19" s="8" customFormat="1" ht="15.75" customHeight="1" x14ac:dyDescent="0.2">
      <c r="A180" s="64" t="s">
        <v>260</v>
      </c>
      <c r="B180" s="68"/>
      <c r="C180" s="73"/>
      <c r="D180" s="69"/>
      <c r="E180" s="69"/>
      <c r="F180" s="271"/>
      <c r="G180" s="131"/>
      <c r="H180" s="5"/>
      <c r="I180" s="271"/>
    </row>
    <row r="181" spans="1:19" s="6" customFormat="1" ht="15.75" customHeight="1" x14ac:dyDescent="0.2">
      <c r="A181" s="58" t="s">
        <v>382</v>
      </c>
      <c r="B181" s="60" t="s">
        <v>393</v>
      </c>
      <c r="C181" s="53"/>
      <c r="D181" s="54"/>
      <c r="E181" s="54"/>
      <c r="F181" s="270"/>
      <c r="G181" s="210"/>
      <c r="H181" s="183"/>
      <c r="I181" s="270"/>
    </row>
    <row r="182" spans="1:19" ht="15.75" customHeight="1" x14ac:dyDescent="0.2">
      <c r="A182" s="67" t="s">
        <v>342</v>
      </c>
      <c r="B182" s="39" t="s">
        <v>108</v>
      </c>
      <c r="C182" s="49"/>
      <c r="D182" s="39"/>
      <c r="E182" s="39" t="s">
        <v>109</v>
      </c>
      <c r="F182" s="267"/>
      <c r="G182" s="185"/>
      <c r="H182" s="181"/>
      <c r="I182" s="267"/>
    </row>
    <row r="183" spans="1:19" ht="15.75" customHeight="1" x14ac:dyDescent="0.2">
      <c r="A183" s="37"/>
      <c r="B183" s="46"/>
      <c r="C183" s="50">
        <v>611</v>
      </c>
      <c r="D183" s="50">
        <v>111</v>
      </c>
      <c r="E183" s="37" t="s">
        <v>110</v>
      </c>
      <c r="F183" s="272">
        <v>4173</v>
      </c>
      <c r="G183" s="250">
        <v>0</v>
      </c>
      <c r="H183" s="184">
        <f t="shared" ref="H183:H201" si="28">SUM(G183/F183)*100</f>
        <v>0</v>
      </c>
      <c r="I183" s="272">
        <v>4173</v>
      </c>
    </row>
    <row r="184" spans="1:19" ht="15.75" customHeight="1" x14ac:dyDescent="0.2">
      <c r="A184" s="37"/>
      <c r="B184" s="46"/>
      <c r="C184" s="50">
        <v>611</v>
      </c>
      <c r="D184" s="50" t="s">
        <v>478</v>
      </c>
      <c r="E184" s="37" t="s">
        <v>111</v>
      </c>
      <c r="F184" s="272">
        <v>6400</v>
      </c>
      <c r="G184" s="250">
        <v>0</v>
      </c>
      <c r="H184" s="184">
        <f t="shared" si="28"/>
        <v>0</v>
      </c>
      <c r="I184" s="272">
        <v>6400</v>
      </c>
    </row>
    <row r="185" spans="1:19" ht="15.75" customHeight="1" x14ac:dyDescent="0.2">
      <c r="A185" s="37"/>
      <c r="B185" s="46"/>
      <c r="C185" s="50">
        <v>611</v>
      </c>
      <c r="D185" s="50">
        <v>41</v>
      </c>
      <c r="E185" s="37" t="s">
        <v>112</v>
      </c>
      <c r="F185" s="272">
        <v>26127</v>
      </c>
      <c r="G185" s="250">
        <v>8482.56</v>
      </c>
      <c r="H185" s="184">
        <f t="shared" si="28"/>
        <v>32.466643701917555</v>
      </c>
      <c r="I185" s="272">
        <v>26127</v>
      </c>
    </row>
    <row r="186" spans="1:19" ht="15.75" customHeight="1" x14ac:dyDescent="0.2">
      <c r="A186" s="37"/>
      <c r="B186" s="46"/>
      <c r="C186" s="111" t="s">
        <v>15</v>
      </c>
      <c r="D186" s="50">
        <v>111</v>
      </c>
      <c r="E186" s="37" t="s">
        <v>113</v>
      </c>
      <c r="F186" s="272">
        <v>495</v>
      </c>
      <c r="G186" s="250">
        <v>0</v>
      </c>
      <c r="H186" s="184">
        <f t="shared" si="28"/>
        <v>0</v>
      </c>
      <c r="I186" s="272">
        <v>495</v>
      </c>
    </row>
    <row r="187" spans="1:19" ht="15.75" customHeight="1" x14ac:dyDescent="0.2">
      <c r="A187" s="37"/>
      <c r="B187" s="46"/>
      <c r="C187" s="111" t="s">
        <v>15</v>
      </c>
      <c r="D187" s="50" t="s">
        <v>478</v>
      </c>
      <c r="E187" s="37" t="s">
        <v>114</v>
      </c>
      <c r="F187" s="276">
        <v>1360</v>
      </c>
      <c r="G187" s="246">
        <v>0</v>
      </c>
      <c r="H187" s="184">
        <f t="shared" si="28"/>
        <v>0</v>
      </c>
      <c r="I187" s="276">
        <v>1360</v>
      </c>
    </row>
    <row r="188" spans="1:19" ht="15.75" customHeight="1" x14ac:dyDescent="0.2">
      <c r="A188" s="37"/>
      <c r="B188" s="46"/>
      <c r="C188" s="111" t="s">
        <v>15</v>
      </c>
      <c r="D188" s="50">
        <v>41</v>
      </c>
      <c r="E188" s="37" t="s">
        <v>115</v>
      </c>
      <c r="F188" s="276">
        <v>10945</v>
      </c>
      <c r="G188" s="246">
        <v>3118.32</v>
      </c>
      <c r="H188" s="184">
        <f t="shared" si="28"/>
        <v>28.490817724988581</v>
      </c>
      <c r="I188" s="276">
        <v>10945</v>
      </c>
    </row>
    <row r="189" spans="1:19" ht="15.75" customHeight="1" x14ac:dyDescent="0.2">
      <c r="A189" s="37"/>
      <c r="B189" s="46"/>
      <c r="C189" s="111">
        <v>627000</v>
      </c>
      <c r="D189" s="50">
        <v>41</v>
      </c>
      <c r="E189" s="149" t="s">
        <v>649</v>
      </c>
      <c r="F189" s="276">
        <v>1468</v>
      </c>
      <c r="G189" s="246">
        <v>299</v>
      </c>
      <c r="H189" s="184">
        <f t="shared" si="28"/>
        <v>20.367847411444142</v>
      </c>
      <c r="I189" s="276">
        <v>1468</v>
      </c>
    </row>
    <row r="190" spans="1:19" ht="15.75" customHeight="1" x14ac:dyDescent="0.2">
      <c r="A190" s="37"/>
      <c r="B190" s="46"/>
      <c r="C190" s="50">
        <v>631001</v>
      </c>
      <c r="D190" s="50">
        <v>41</v>
      </c>
      <c r="E190" s="37" t="s">
        <v>457</v>
      </c>
      <c r="F190" s="277">
        <v>100</v>
      </c>
      <c r="G190" s="185">
        <v>11.9</v>
      </c>
      <c r="H190" s="184">
        <f t="shared" si="28"/>
        <v>11.9</v>
      </c>
      <c r="I190" s="277">
        <v>100</v>
      </c>
    </row>
    <row r="191" spans="1:19" ht="15.75" customHeight="1" x14ac:dyDescent="0.2">
      <c r="A191" s="37"/>
      <c r="B191" s="46"/>
      <c r="C191" s="111" t="s">
        <v>36</v>
      </c>
      <c r="D191" s="50">
        <v>41</v>
      </c>
      <c r="E191" s="37" t="s">
        <v>445</v>
      </c>
      <c r="F191" s="277">
        <v>303</v>
      </c>
      <c r="G191" s="185">
        <v>0</v>
      </c>
      <c r="H191" s="184">
        <f t="shared" si="28"/>
        <v>0</v>
      </c>
      <c r="I191" s="277">
        <v>303</v>
      </c>
    </row>
    <row r="192" spans="1:19" ht="15.75" customHeight="1" x14ac:dyDescent="0.2">
      <c r="A192" s="37"/>
      <c r="B192" s="46"/>
      <c r="C192" s="50">
        <v>633006</v>
      </c>
      <c r="D192" s="50">
        <v>41</v>
      </c>
      <c r="E192" s="37" t="s">
        <v>296</v>
      </c>
      <c r="F192" s="267">
        <v>1000</v>
      </c>
      <c r="G192" s="249">
        <v>338.21</v>
      </c>
      <c r="H192" s="184">
        <f t="shared" si="28"/>
        <v>33.820999999999998</v>
      </c>
      <c r="I192" s="267">
        <v>1000</v>
      </c>
    </row>
    <row r="193" spans="1:19" ht="15.75" customHeight="1" x14ac:dyDescent="0.2">
      <c r="A193" s="37"/>
      <c r="B193" s="46"/>
      <c r="C193" s="111">
        <v>633001</v>
      </c>
      <c r="D193" s="50">
        <v>41</v>
      </c>
      <c r="E193" s="149" t="s">
        <v>670</v>
      </c>
      <c r="F193" s="267">
        <v>50</v>
      </c>
      <c r="G193" s="185">
        <v>0</v>
      </c>
      <c r="H193" s="184">
        <f t="shared" si="28"/>
        <v>0</v>
      </c>
      <c r="I193" s="267">
        <v>50</v>
      </c>
    </row>
    <row r="194" spans="1:19" ht="15.75" customHeight="1" x14ac:dyDescent="0.2">
      <c r="A194" s="37"/>
      <c r="B194" s="46"/>
      <c r="C194" s="50">
        <v>637014</v>
      </c>
      <c r="D194" s="50">
        <v>41</v>
      </c>
      <c r="E194" s="37" t="s">
        <v>116</v>
      </c>
      <c r="F194" s="267">
        <v>1406</v>
      </c>
      <c r="G194" s="185">
        <v>429.75</v>
      </c>
      <c r="H194" s="184">
        <f t="shared" si="28"/>
        <v>30.565433854907536</v>
      </c>
      <c r="I194" s="267">
        <v>1406</v>
      </c>
    </row>
    <row r="195" spans="1:19" ht="15.75" customHeight="1" x14ac:dyDescent="0.2">
      <c r="A195" s="37"/>
      <c r="B195" s="46"/>
      <c r="C195" s="111" t="s">
        <v>36</v>
      </c>
      <c r="D195" s="50" t="s">
        <v>478</v>
      </c>
      <c r="E195" s="37" t="s">
        <v>446</v>
      </c>
      <c r="F195" s="267">
        <v>730</v>
      </c>
      <c r="G195" s="185">
        <v>0</v>
      </c>
      <c r="H195" s="184">
        <f t="shared" si="28"/>
        <v>0</v>
      </c>
      <c r="I195" s="267">
        <v>730</v>
      </c>
    </row>
    <row r="196" spans="1:19" ht="15.75" customHeight="1" x14ac:dyDescent="0.2">
      <c r="A196" s="37"/>
      <c r="B196" s="46"/>
      <c r="C196" s="50">
        <v>632003</v>
      </c>
      <c r="D196" s="50">
        <v>41</v>
      </c>
      <c r="E196" s="37" t="s">
        <v>332</v>
      </c>
      <c r="F196" s="267">
        <v>320</v>
      </c>
      <c r="G196" s="185">
        <v>88.97</v>
      </c>
      <c r="H196" s="184">
        <f t="shared" si="28"/>
        <v>27.803125000000001</v>
      </c>
      <c r="I196" s="267">
        <v>320</v>
      </c>
    </row>
    <row r="197" spans="1:19" ht="15.75" customHeight="1" x14ac:dyDescent="0.2">
      <c r="A197" s="37"/>
      <c r="B197" s="37"/>
      <c r="C197" s="50">
        <v>637001</v>
      </c>
      <c r="D197" s="50">
        <v>41</v>
      </c>
      <c r="E197" s="37" t="s">
        <v>458</v>
      </c>
      <c r="F197" s="267">
        <v>428</v>
      </c>
      <c r="G197" s="185">
        <v>0</v>
      </c>
      <c r="H197" s="184">
        <f t="shared" si="28"/>
        <v>0</v>
      </c>
      <c r="I197" s="267">
        <v>428</v>
      </c>
    </row>
    <row r="198" spans="1:19" ht="15.75" customHeight="1" x14ac:dyDescent="0.2">
      <c r="A198" s="40"/>
      <c r="B198" s="37"/>
      <c r="C198" s="50">
        <v>633009</v>
      </c>
      <c r="D198" s="50">
        <v>41</v>
      </c>
      <c r="E198" s="37" t="s">
        <v>543</v>
      </c>
      <c r="F198" s="267">
        <v>157</v>
      </c>
      <c r="G198" s="185">
        <v>49.34</v>
      </c>
      <c r="H198" s="184">
        <f t="shared" si="28"/>
        <v>31.426751592356688</v>
      </c>
      <c r="I198" s="267">
        <v>157</v>
      </c>
    </row>
    <row r="199" spans="1:19" ht="15.75" customHeight="1" x14ac:dyDescent="0.2">
      <c r="A199" s="40"/>
      <c r="B199" s="37"/>
      <c r="C199" s="50">
        <v>635002</v>
      </c>
      <c r="D199" s="50">
        <v>41</v>
      </c>
      <c r="E199" s="149" t="s">
        <v>705</v>
      </c>
      <c r="F199" s="267">
        <v>54</v>
      </c>
      <c r="G199" s="185">
        <v>0</v>
      </c>
      <c r="H199" s="184">
        <f t="shared" si="28"/>
        <v>0</v>
      </c>
      <c r="I199" s="267">
        <v>54</v>
      </c>
    </row>
    <row r="200" spans="1:19" ht="15.75" customHeight="1" x14ac:dyDescent="0.2">
      <c r="A200" s="40"/>
      <c r="B200" s="37"/>
      <c r="C200" s="50">
        <v>642015</v>
      </c>
      <c r="D200" s="50">
        <v>41</v>
      </c>
      <c r="E200" s="149" t="s">
        <v>706</v>
      </c>
      <c r="F200" s="267">
        <v>100</v>
      </c>
      <c r="G200" s="185">
        <v>0</v>
      </c>
      <c r="H200" s="184">
        <f t="shared" si="28"/>
        <v>0</v>
      </c>
      <c r="I200" s="267">
        <v>100</v>
      </c>
    </row>
    <row r="201" spans="1:19" ht="15.95" customHeight="1" x14ac:dyDescent="0.2">
      <c r="A201" s="378" t="s">
        <v>342</v>
      </c>
      <c r="B201" s="368"/>
      <c r="C201" s="369"/>
      <c r="D201" s="368"/>
      <c r="E201" s="368" t="s">
        <v>86</v>
      </c>
      <c r="F201" s="370">
        <f>SUM(F183:F200)</f>
        <v>55616</v>
      </c>
      <c r="G201" s="416">
        <f t="shared" ref="G201:I201" si="29">SUM(G183:G200)</f>
        <v>12818.049999999997</v>
      </c>
      <c r="H201" s="372">
        <f t="shared" si="28"/>
        <v>23.047414413118521</v>
      </c>
      <c r="I201" s="370">
        <f t="shared" si="29"/>
        <v>55616</v>
      </c>
      <c r="J201" s="35">
        <f>SUM(F201)</f>
        <v>55616</v>
      </c>
      <c r="K201" s="35">
        <f t="shared" ref="K201:M201" si="30">SUM(G201)</f>
        <v>12818.049999999997</v>
      </c>
      <c r="L201" s="35">
        <f t="shared" si="30"/>
        <v>23.047414413118521</v>
      </c>
      <c r="M201" s="35">
        <f t="shared" si="30"/>
        <v>55616</v>
      </c>
      <c r="N201" s="35"/>
      <c r="O201" s="4"/>
      <c r="P201" s="4"/>
      <c r="Q201" s="4"/>
      <c r="R201" s="4"/>
      <c r="S201" s="4"/>
    </row>
    <row r="202" spans="1:19" s="9" customFormat="1" ht="15.95" customHeight="1" x14ac:dyDescent="0.25">
      <c r="A202" s="45" t="s">
        <v>265</v>
      </c>
      <c r="B202" s="45"/>
      <c r="C202" s="72"/>
      <c r="D202" s="45"/>
      <c r="E202" s="45"/>
      <c r="F202" s="270"/>
      <c r="G202" s="210"/>
      <c r="H202" s="183"/>
      <c r="I202" s="270"/>
    </row>
    <row r="203" spans="1:19" s="3" customFormat="1" ht="15.95" customHeight="1" x14ac:dyDescent="0.2">
      <c r="A203" s="60"/>
      <c r="B203" s="60" t="s">
        <v>338</v>
      </c>
      <c r="C203" s="61"/>
      <c r="D203" s="62"/>
      <c r="E203" s="60"/>
      <c r="F203" s="270"/>
      <c r="G203" s="210"/>
      <c r="H203" s="183"/>
      <c r="I203" s="270"/>
    </row>
    <row r="204" spans="1:19" ht="15.95" customHeight="1" x14ac:dyDescent="0.2">
      <c r="A204" s="37"/>
      <c r="B204" s="39" t="s">
        <v>117</v>
      </c>
      <c r="C204" s="49"/>
      <c r="D204" s="39"/>
      <c r="E204" s="39" t="s">
        <v>118</v>
      </c>
      <c r="F204" s="267"/>
      <c r="G204" s="185"/>
      <c r="H204" s="181"/>
      <c r="I204" s="267"/>
    </row>
    <row r="205" spans="1:19" ht="15.95" customHeight="1" x14ac:dyDescent="0.2">
      <c r="A205" s="63" t="s">
        <v>339</v>
      </c>
      <c r="B205" s="37"/>
      <c r="C205" s="50">
        <v>633006</v>
      </c>
      <c r="D205" s="37">
        <v>41</v>
      </c>
      <c r="E205" s="37" t="s">
        <v>119</v>
      </c>
      <c r="F205" s="267">
        <v>800</v>
      </c>
      <c r="G205" s="185">
        <v>396.9</v>
      </c>
      <c r="H205" s="184">
        <f t="shared" ref="H205:H210" si="31">SUM(G205/F205)*100</f>
        <v>49.612499999999997</v>
      </c>
      <c r="I205" s="267">
        <v>800</v>
      </c>
    </row>
    <row r="206" spans="1:19" ht="15.95" customHeight="1" x14ac:dyDescent="0.2">
      <c r="A206" s="63"/>
      <c r="B206" s="37"/>
      <c r="C206" s="50" t="s">
        <v>459</v>
      </c>
      <c r="D206" s="37">
        <v>41</v>
      </c>
      <c r="E206" s="37" t="s">
        <v>545</v>
      </c>
      <c r="F206" s="267">
        <v>2090</v>
      </c>
      <c r="G206" s="185">
        <v>565.27</v>
      </c>
      <c r="H206" s="184">
        <f t="shared" si="31"/>
        <v>27.046411483253586</v>
      </c>
      <c r="I206" s="267">
        <v>2090</v>
      </c>
    </row>
    <row r="207" spans="1:19" ht="15.95" customHeight="1" x14ac:dyDescent="0.2">
      <c r="A207" s="63" t="s">
        <v>339</v>
      </c>
      <c r="B207" s="37"/>
      <c r="C207" s="50">
        <v>635004</v>
      </c>
      <c r="D207" s="37">
        <v>41</v>
      </c>
      <c r="E207" s="37" t="s">
        <v>544</v>
      </c>
      <c r="F207" s="267">
        <v>5000</v>
      </c>
      <c r="G207" s="185">
        <v>0</v>
      </c>
      <c r="H207" s="184">
        <f t="shared" si="31"/>
        <v>0</v>
      </c>
      <c r="I207" s="267">
        <v>5000</v>
      </c>
    </row>
    <row r="208" spans="1:19" ht="15.95" customHeight="1" x14ac:dyDescent="0.2">
      <c r="A208" s="63" t="s">
        <v>339</v>
      </c>
      <c r="B208" s="46"/>
      <c r="C208" s="111" t="s">
        <v>106</v>
      </c>
      <c r="D208" s="37">
        <v>41</v>
      </c>
      <c r="E208" s="244" t="s">
        <v>747</v>
      </c>
      <c r="F208" s="267">
        <v>50000</v>
      </c>
      <c r="G208" s="185">
        <v>5147.58</v>
      </c>
      <c r="H208" s="184">
        <f t="shared" si="31"/>
        <v>10.295160000000001</v>
      </c>
      <c r="I208" s="267">
        <v>50000</v>
      </c>
    </row>
    <row r="209" spans="1:19" ht="15.95" customHeight="1" x14ac:dyDescent="0.2">
      <c r="A209" s="63"/>
      <c r="B209" s="46"/>
      <c r="C209" s="150">
        <v>637005</v>
      </c>
      <c r="D209" s="37">
        <v>41</v>
      </c>
      <c r="E209" s="151" t="s">
        <v>717</v>
      </c>
      <c r="F209" s="267">
        <v>840</v>
      </c>
      <c r="G209" s="185">
        <v>0</v>
      </c>
      <c r="H209" s="184">
        <f t="shared" si="31"/>
        <v>0</v>
      </c>
      <c r="I209" s="267">
        <v>840</v>
      </c>
    </row>
    <row r="210" spans="1:19" ht="15" customHeight="1" x14ac:dyDescent="0.2">
      <c r="A210" s="368" t="s">
        <v>339</v>
      </c>
      <c r="B210" s="368"/>
      <c r="C210" s="369"/>
      <c r="D210" s="368"/>
      <c r="E210" s="368" t="s">
        <v>86</v>
      </c>
      <c r="F210" s="370">
        <f>SUM(F205:F209)</f>
        <v>58730</v>
      </c>
      <c r="G210" s="416">
        <f t="shared" ref="G210:I210" si="32">SUM(G205:G209)</f>
        <v>6109.75</v>
      </c>
      <c r="H210" s="372">
        <f t="shared" si="31"/>
        <v>10.403115954367443</v>
      </c>
      <c r="I210" s="370">
        <f t="shared" si="32"/>
        <v>58730</v>
      </c>
      <c r="J210" s="35">
        <f>SUM(F210)</f>
        <v>58730</v>
      </c>
      <c r="K210" s="35">
        <f t="shared" ref="K210:M210" si="33">SUM(G210)</f>
        <v>6109.75</v>
      </c>
      <c r="L210" s="35">
        <f t="shared" si="33"/>
        <v>10.403115954367443</v>
      </c>
      <c r="M210" s="35">
        <f t="shared" si="33"/>
        <v>58730</v>
      </c>
      <c r="N210" s="35"/>
      <c r="O210" s="4"/>
      <c r="P210" s="4"/>
      <c r="Q210" s="4"/>
      <c r="R210" s="4"/>
      <c r="S210" s="4"/>
    </row>
    <row r="211" spans="1:19" s="8" customFormat="1" ht="15" customHeight="1" x14ac:dyDescent="0.2">
      <c r="A211" s="45" t="s">
        <v>266</v>
      </c>
      <c r="B211" s="45"/>
      <c r="C211" s="72"/>
      <c r="D211" s="54"/>
      <c r="E211" s="54"/>
      <c r="F211" s="270"/>
      <c r="G211" s="210"/>
      <c r="H211" s="183"/>
      <c r="I211" s="270"/>
    </row>
    <row r="212" spans="1:19" s="3" customFormat="1" ht="15" customHeight="1" x14ac:dyDescent="0.2">
      <c r="A212" s="65"/>
      <c r="B212" s="60" t="s">
        <v>354</v>
      </c>
      <c r="C212" s="61"/>
      <c r="D212" s="62"/>
      <c r="E212" s="60"/>
      <c r="F212" s="270"/>
      <c r="G212" s="210"/>
      <c r="H212" s="183"/>
      <c r="I212" s="270"/>
    </row>
    <row r="213" spans="1:19" ht="15" customHeight="1" x14ac:dyDescent="0.2">
      <c r="A213" s="40"/>
      <c r="B213" s="39" t="s">
        <v>120</v>
      </c>
      <c r="C213" s="49"/>
      <c r="D213" s="39"/>
      <c r="E213" s="39" t="s">
        <v>121</v>
      </c>
      <c r="F213" s="267"/>
      <c r="G213" s="185"/>
      <c r="H213" s="181"/>
      <c r="I213" s="267"/>
    </row>
    <row r="214" spans="1:19" ht="15" customHeight="1" x14ac:dyDescent="0.2">
      <c r="A214" s="382" t="s">
        <v>267</v>
      </c>
      <c r="B214" s="381"/>
      <c r="C214" s="111" t="s">
        <v>461</v>
      </c>
      <c r="D214" s="37">
        <v>41</v>
      </c>
      <c r="E214" s="149" t="s">
        <v>663</v>
      </c>
      <c r="F214" s="267">
        <v>221</v>
      </c>
      <c r="G214" s="185">
        <v>0</v>
      </c>
      <c r="H214" s="184">
        <f t="shared" ref="H214:H217" si="34">SUM(G214/F214)*100</f>
        <v>0</v>
      </c>
      <c r="I214" s="267">
        <v>221</v>
      </c>
    </row>
    <row r="215" spans="1:19" ht="15" customHeight="1" x14ac:dyDescent="0.2">
      <c r="A215" s="383"/>
      <c r="B215" s="384"/>
      <c r="C215" s="112">
        <v>636002</v>
      </c>
      <c r="D215" s="38">
        <v>41</v>
      </c>
      <c r="E215" s="151" t="s">
        <v>664</v>
      </c>
      <c r="F215" s="267">
        <v>915</v>
      </c>
      <c r="G215" s="249">
        <v>0</v>
      </c>
      <c r="H215" s="184">
        <f t="shared" si="34"/>
        <v>0</v>
      </c>
      <c r="I215" s="267">
        <v>915</v>
      </c>
    </row>
    <row r="216" spans="1:19" ht="15" customHeight="1" x14ac:dyDescent="0.2">
      <c r="A216" s="382"/>
      <c r="B216" s="381"/>
      <c r="C216" s="111" t="s">
        <v>124</v>
      </c>
      <c r="D216" s="37">
        <v>41</v>
      </c>
      <c r="E216" s="149" t="s">
        <v>665</v>
      </c>
      <c r="F216" s="267">
        <v>500</v>
      </c>
      <c r="G216" s="185">
        <v>0</v>
      </c>
      <c r="H216" s="184">
        <f t="shared" si="34"/>
        <v>0</v>
      </c>
      <c r="I216" s="267">
        <v>500</v>
      </c>
    </row>
    <row r="217" spans="1:19" ht="15.95" customHeight="1" x14ac:dyDescent="0.2">
      <c r="A217" s="382" t="s">
        <v>267</v>
      </c>
      <c r="B217" s="368"/>
      <c r="C217" s="369"/>
      <c r="D217" s="368"/>
      <c r="E217" s="368" t="s">
        <v>86</v>
      </c>
      <c r="F217" s="370">
        <f>SUM(F214:F216)</f>
        <v>1636</v>
      </c>
      <c r="G217" s="416">
        <f t="shared" ref="G217:I217" si="35">SUM(G214:G216)</f>
        <v>0</v>
      </c>
      <c r="H217" s="372">
        <f t="shared" si="34"/>
        <v>0</v>
      </c>
      <c r="I217" s="370">
        <f t="shared" si="35"/>
        <v>1636</v>
      </c>
      <c r="J217" s="35">
        <f>SUM(F217)</f>
        <v>1636</v>
      </c>
      <c r="K217" s="35">
        <f t="shared" ref="K217:M217" si="36">SUM(G217)</f>
        <v>0</v>
      </c>
      <c r="L217" s="35">
        <f t="shared" si="36"/>
        <v>0</v>
      </c>
      <c r="M217" s="35">
        <f t="shared" si="36"/>
        <v>1636</v>
      </c>
      <c r="N217" s="35"/>
      <c r="O217" s="4"/>
      <c r="P217" s="4"/>
      <c r="Q217" s="4"/>
      <c r="R217" s="4"/>
      <c r="S217" s="4"/>
    </row>
    <row r="218" spans="1:19" s="9" customFormat="1" ht="15.95" customHeight="1" x14ac:dyDescent="0.25">
      <c r="A218" s="45" t="s">
        <v>268</v>
      </c>
      <c r="B218" s="45"/>
      <c r="C218" s="72"/>
      <c r="D218" s="45"/>
      <c r="E218" s="45"/>
      <c r="F218" s="270"/>
      <c r="G218" s="210"/>
      <c r="H218" s="183"/>
      <c r="I218" s="270"/>
    </row>
    <row r="219" spans="1:19" s="6" customFormat="1" ht="15.95" customHeight="1" x14ac:dyDescent="0.2">
      <c r="A219" s="58" t="s">
        <v>382</v>
      </c>
      <c r="B219" s="60" t="s">
        <v>394</v>
      </c>
      <c r="C219" s="53"/>
      <c r="D219" s="54"/>
      <c r="E219" s="54"/>
      <c r="F219" s="270"/>
      <c r="G219" s="210"/>
      <c r="H219" s="183"/>
      <c r="I219" s="270"/>
    </row>
    <row r="220" spans="1:19" ht="15.95" customHeight="1" x14ac:dyDescent="0.2">
      <c r="A220" s="37"/>
      <c r="B220" s="39" t="s">
        <v>122</v>
      </c>
      <c r="C220" s="49"/>
      <c r="D220" s="39"/>
      <c r="E220" s="39" t="s">
        <v>123</v>
      </c>
      <c r="F220" s="267"/>
      <c r="G220" s="185"/>
      <c r="H220" s="181"/>
      <c r="I220" s="267"/>
    </row>
    <row r="221" spans="1:19" ht="15.95" customHeight="1" x14ac:dyDescent="0.2">
      <c r="A221" s="63" t="s">
        <v>269</v>
      </c>
      <c r="B221" s="46"/>
      <c r="C221" s="111" t="s">
        <v>601</v>
      </c>
      <c r="D221" s="37">
        <v>41</v>
      </c>
      <c r="E221" s="37" t="s">
        <v>608</v>
      </c>
      <c r="F221" s="267">
        <v>4000</v>
      </c>
      <c r="G221" s="185">
        <v>2651.88</v>
      </c>
      <c r="H221" s="184">
        <f t="shared" ref="H221:H244" si="37">SUM(G221/F221)*100</f>
        <v>66.297000000000011</v>
      </c>
      <c r="I221" s="267">
        <v>4000</v>
      </c>
    </row>
    <row r="222" spans="1:19" ht="15.95" customHeight="1" x14ac:dyDescent="0.2">
      <c r="A222" s="37"/>
      <c r="B222" s="46"/>
      <c r="C222" s="111">
        <v>634004</v>
      </c>
      <c r="D222" s="37">
        <v>41</v>
      </c>
      <c r="E222" s="37" t="s">
        <v>214</v>
      </c>
      <c r="F222" s="267">
        <v>20000</v>
      </c>
      <c r="G222" s="185">
        <v>4363.2</v>
      </c>
      <c r="H222" s="184">
        <f t="shared" si="37"/>
        <v>21.815999999999999</v>
      </c>
      <c r="I222" s="267">
        <v>20000</v>
      </c>
    </row>
    <row r="223" spans="1:19" ht="15.95" customHeight="1" x14ac:dyDescent="0.2">
      <c r="A223" s="37"/>
      <c r="B223" s="46"/>
      <c r="C223" s="111" t="s">
        <v>462</v>
      </c>
      <c r="D223" s="37">
        <v>41</v>
      </c>
      <c r="E223" s="37" t="s">
        <v>125</v>
      </c>
      <c r="F223" s="267">
        <v>1000</v>
      </c>
      <c r="G223" s="185">
        <v>566.57000000000005</v>
      </c>
      <c r="H223" s="184">
        <f t="shared" si="37"/>
        <v>56.657000000000004</v>
      </c>
      <c r="I223" s="267">
        <v>1000</v>
      </c>
    </row>
    <row r="224" spans="1:19" ht="15.95" customHeight="1" x14ac:dyDescent="0.2">
      <c r="A224" s="37"/>
      <c r="B224" s="46"/>
      <c r="C224" s="111">
        <v>634005</v>
      </c>
      <c r="D224" s="37">
        <v>41</v>
      </c>
      <c r="E224" s="149" t="s">
        <v>852</v>
      </c>
      <c r="F224" s="272">
        <v>70200</v>
      </c>
      <c r="G224" s="250">
        <v>19012.5</v>
      </c>
      <c r="H224" s="184">
        <f t="shared" si="37"/>
        <v>27.083333333333332</v>
      </c>
      <c r="I224" s="272">
        <v>77513</v>
      </c>
    </row>
    <row r="225" spans="1:9" ht="15.95" customHeight="1" x14ac:dyDescent="0.2">
      <c r="A225" s="37"/>
      <c r="B225" s="46"/>
      <c r="C225" s="111">
        <v>637005</v>
      </c>
      <c r="D225" s="37">
        <v>41</v>
      </c>
      <c r="E225" s="149" t="s">
        <v>748</v>
      </c>
      <c r="F225" s="278">
        <v>5000</v>
      </c>
      <c r="G225" s="252">
        <v>0</v>
      </c>
      <c r="H225" s="184">
        <f t="shared" si="37"/>
        <v>0</v>
      </c>
      <c r="I225" s="278">
        <v>5000</v>
      </c>
    </row>
    <row r="226" spans="1:9" ht="15.95" customHeight="1" x14ac:dyDescent="0.2">
      <c r="A226" s="37"/>
      <c r="B226" s="46"/>
      <c r="C226" s="111">
        <v>637012</v>
      </c>
      <c r="D226" s="37">
        <v>41</v>
      </c>
      <c r="E226" s="37" t="s">
        <v>480</v>
      </c>
      <c r="F226" s="272">
        <v>63000</v>
      </c>
      <c r="G226" s="250">
        <v>18709.57</v>
      </c>
      <c r="H226" s="184">
        <f t="shared" si="37"/>
        <v>29.697730158730156</v>
      </c>
      <c r="I226" s="272">
        <v>63000</v>
      </c>
    </row>
    <row r="227" spans="1:9" ht="15.95" customHeight="1" x14ac:dyDescent="0.2">
      <c r="A227" s="37"/>
      <c r="B227" s="46"/>
      <c r="C227" s="150" t="s">
        <v>386</v>
      </c>
      <c r="D227" s="37">
        <v>41</v>
      </c>
      <c r="E227" s="149" t="s">
        <v>715</v>
      </c>
      <c r="F227" s="272">
        <v>16000</v>
      </c>
      <c r="G227" s="250">
        <v>3930.28</v>
      </c>
      <c r="H227" s="184">
        <f t="shared" si="37"/>
        <v>24.564250000000001</v>
      </c>
      <c r="I227" s="272">
        <v>16000</v>
      </c>
    </row>
    <row r="228" spans="1:9" ht="15.95" customHeight="1" x14ac:dyDescent="0.2">
      <c r="A228" s="37"/>
      <c r="B228" s="46"/>
      <c r="C228" s="111">
        <v>611</v>
      </c>
      <c r="D228" s="37">
        <v>41</v>
      </c>
      <c r="E228" s="149" t="s">
        <v>816</v>
      </c>
      <c r="F228" s="272">
        <v>27700</v>
      </c>
      <c r="G228" s="250">
        <v>6131.59</v>
      </c>
      <c r="H228" s="184">
        <f t="shared" si="37"/>
        <v>22.135703971119135</v>
      </c>
      <c r="I228" s="272">
        <v>27700</v>
      </c>
    </row>
    <row r="229" spans="1:9" ht="15.95" customHeight="1" x14ac:dyDescent="0.2">
      <c r="A229" s="37"/>
      <c r="B229" s="46"/>
      <c r="C229" s="111" t="s">
        <v>15</v>
      </c>
      <c r="D229" s="37">
        <v>41</v>
      </c>
      <c r="E229" s="37" t="s">
        <v>126</v>
      </c>
      <c r="F229" s="272">
        <v>9600</v>
      </c>
      <c r="G229" s="251">
        <v>2445.92</v>
      </c>
      <c r="H229" s="184">
        <f t="shared" si="37"/>
        <v>25.478333333333335</v>
      </c>
      <c r="I229" s="272">
        <v>9600</v>
      </c>
    </row>
    <row r="230" spans="1:9" ht="15.95" customHeight="1" x14ac:dyDescent="0.2">
      <c r="A230" s="37"/>
      <c r="B230" s="46"/>
      <c r="C230" s="111">
        <v>627000</v>
      </c>
      <c r="D230" s="37">
        <v>41</v>
      </c>
      <c r="E230" s="149" t="s">
        <v>652</v>
      </c>
      <c r="F230" s="267">
        <v>1108</v>
      </c>
      <c r="G230" s="185">
        <v>235.16</v>
      </c>
      <c r="H230" s="184">
        <f t="shared" si="37"/>
        <v>21.223826714801444</v>
      </c>
      <c r="I230" s="267">
        <v>1108</v>
      </c>
    </row>
    <row r="231" spans="1:9" ht="15.95" customHeight="1" x14ac:dyDescent="0.2">
      <c r="A231" s="37"/>
      <c r="B231" s="46"/>
      <c r="C231" s="111" t="s">
        <v>38</v>
      </c>
      <c r="D231" s="37">
        <v>41</v>
      </c>
      <c r="E231" s="37" t="s">
        <v>546</v>
      </c>
      <c r="F231" s="267">
        <v>250</v>
      </c>
      <c r="G231" s="185">
        <v>63</v>
      </c>
      <c r="H231" s="184">
        <f t="shared" si="37"/>
        <v>25.2</v>
      </c>
      <c r="I231" s="267">
        <v>250</v>
      </c>
    </row>
    <row r="232" spans="1:9" ht="15.95" customHeight="1" x14ac:dyDescent="0.2">
      <c r="A232" s="37"/>
      <c r="B232" s="46"/>
      <c r="C232" s="111">
        <v>637014</v>
      </c>
      <c r="D232" s="37">
        <v>41</v>
      </c>
      <c r="E232" s="37" t="s">
        <v>127</v>
      </c>
      <c r="F232" s="267">
        <v>1406</v>
      </c>
      <c r="G232" s="185">
        <v>423.78</v>
      </c>
      <c r="H232" s="184">
        <f t="shared" si="37"/>
        <v>30.140825035561875</v>
      </c>
      <c r="I232" s="267">
        <v>1406</v>
      </c>
    </row>
    <row r="233" spans="1:9" ht="15.95" customHeight="1" x14ac:dyDescent="0.2">
      <c r="A233" s="37"/>
      <c r="B233" s="46"/>
      <c r="C233" s="111" t="s">
        <v>45</v>
      </c>
      <c r="D233" s="37">
        <v>41</v>
      </c>
      <c r="E233" s="37" t="s">
        <v>314</v>
      </c>
      <c r="F233" s="267">
        <v>1200</v>
      </c>
      <c r="G233" s="185">
        <v>129.58000000000001</v>
      </c>
      <c r="H233" s="184">
        <f t="shared" si="37"/>
        <v>10.798333333333336</v>
      </c>
      <c r="I233" s="267">
        <v>1200</v>
      </c>
    </row>
    <row r="234" spans="1:9" ht="15.95" customHeight="1" x14ac:dyDescent="0.2">
      <c r="A234" s="38"/>
      <c r="B234" s="46"/>
      <c r="C234" s="111">
        <v>637001</v>
      </c>
      <c r="D234" s="37">
        <v>41</v>
      </c>
      <c r="E234" s="37" t="s">
        <v>515</v>
      </c>
      <c r="F234" s="267">
        <v>0</v>
      </c>
      <c r="G234" s="185">
        <v>100</v>
      </c>
      <c r="H234" s="184">
        <v>0</v>
      </c>
      <c r="I234" s="267">
        <v>100</v>
      </c>
    </row>
    <row r="235" spans="1:9" ht="15.95" customHeight="1" x14ac:dyDescent="0.2">
      <c r="A235" s="38"/>
      <c r="B235" s="37"/>
      <c r="C235" s="111" t="s">
        <v>463</v>
      </c>
      <c r="D235" s="37">
        <v>41</v>
      </c>
      <c r="E235" s="37" t="s">
        <v>464</v>
      </c>
      <c r="F235" s="267">
        <v>3658</v>
      </c>
      <c r="G235" s="185">
        <v>987.7</v>
      </c>
      <c r="H235" s="184">
        <f t="shared" si="37"/>
        <v>27.001093493712414</v>
      </c>
      <c r="I235" s="267">
        <v>3658</v>
      </c>
    </row>
    <row r="236" spans="1:9" ht="15.95" customHeight="1" x14ac:dyDescent="0.2">
      <c r="A236" s="38"/>
      <c r="B236" s="37"/>
      <c r="C236" s="152">
        <v>637004</v>
      </c>
      <c r="D236" s="153">
        <v>41</v>
      </c>
      <c r="E236" s="153" t="s">
        <v>653</v>
      </c>
      <c r="F236" s="267">
        <v>2000</v>
      </c>
      <c r="G236" s="185">
        <v>442</v>
      </c>
      <c r="H236" s="184">
        <f t="shared" si="37"/>
        <v>22.1</v>
      </c>
      <c r="I236" s="267">
        <v>2000</v>
      </c>
    </row>
    <row r="237" spans="1:9" ht="15.95" customHeight="1" x14ac:dyDescent="0.2">
      <c r="A237" s="38"/>
      <c r="B237" s="37"/>
      <c r="C237" s="50">
        <v>637011</v>
      </c>
      <c r="D237" s="37">
        <v>41</v>
      </c>
      <c r="E237" s="37" t="s">
        <v>602</v>
      </c>
      <c r="F237" s="267">
        <v>3644</v>
      </c>
      <c r="G237" s="185">
        <v>1094.4000000000001</v>
      </c>
      <c r="H237" s="184">
        <f t="shared" si="37"/>
        <v>30.032930845225032</v>
      </c>
      <c r="I237" s="267">
        <v>3644</v>
      </c>
    </row>
    <row r="238" spans="1:9" ht="15.95" customHeight="1" x14ac:dyDescent="0.2">
      <c r="A238" s="38"/>
      <c r="B238" s="37"/>
      <c r="C238" s="158" t="s">
        <v>713</v>
      </c>
      <c r="D238" s="37">
        <v>41</v>
      </c>
      <c r="E238" s="149" t="s">
        <v>714</v>
      </c>
      <c r="F238" s="267">
        <v>96</v>
      </c>
      <c r="G238" s="185">
        <v>0</v>
      </c>
      <c r="H238" s="184">
        <f t="shared" si="37"/>
        <v>0</v>
      </c>
      <c r="I238" s="267">
        <v>96</v>
      </c>
    </row>
    <row r="239" spans="1:9" ht="15.95" customHeight="1" x14ac:dyDescent="0.2">
      <c r="A239" s="38"/>
      <c r="B239" s="37"/>
      <c r="C239" s="152">
        <v>634003</v>
      </c>
      <c r="D239" s="153">
        <v>41</v>
      </c>
      <c r="E239" s="153" t="s">
        <v>731</v>
      </c>
      <c r="F239" s="267">
        <v>2405</v>
      </c>
      <c r="G239" s="185">
        <v>802.36</v>
      </c>
      <c r="H239" s="184">
        <f t="shared" si="37"/>
        <v>33.362162162162164</v>
      </c>
      <c r="I239" s="267">
        <v>2405</v>
      </c>
    </row>
    <row r="240" spans="1:9" ht="15.95" customHeight="1" x14ac:dyDescent="0.2">
      <c r="A240" s="38"/>
      <c r="B240" s="37"/>
      <c r="C240" s="152" t="s">
        <v>469</v>
      </c>
      <c r="D240" s="153">
        <v>41</v>
      </c>
      <c r="E240" s="153" t="s">
        <v>711</v>
      </c>
      <c r="F240" s="267">
        <v>304</v>
      </c>
      <c r="G240" s="185">
        <v>0</v>
      </c>
      <c r="H240" s="184">
        <f t="shared" si="37"/>
        <v>0</v>
      </c>
      <c r="I240" s="267">
        <v>304</v>
      </c>
    </row>
    <row r="241" spans="1:19" ht="15.95" customHeight="1" x14ac:dyDescent="0.2">
      <c r="A241" s="38"/>
      <c r="B241" s="37"/>
      <c r="C241" s="152">
        <v>635010</v>
      </c>
      <c r="D241" s="153">
        <v>41</v>
      </c>
      <c r="E241" s="153" t="s">
        <v>712</v>
      </c>
      <c r="F241" s="267">
        <v>267</v>
      </c>
      <c r="G241" s="185">
        <v>78.239999999999995</v>
      </c>
      <c r="H241" s="184">
        <f t="shared" si="37"/>
        <v>29.303370786516851</v>
      </c>
      <c r="I241" s="267">
        <v>267</v>
      </c>
    </row>
    <row r="242" spans="1:19" ht="15.95" customHeight="1" x14ac:dyDescent="0.2">
      <c r="A242" s="38"/>
      <c r="B242" s="37"/>
      <c r="C242" s="152">
        <v>642015</v>
      </c>
      <c r="D242" s="153">
        <v>41</v>
      </c>
      <c r="E242" s="153" t="s">
        <v>716</v>
      </c>
      <c r="F242" s="267">
        <v>100</v>
      </c>
      <c r="G242" s="185">
        <v>0</v>
      </c>
      <c r="H242" s="184">
        <f t="shared" si="37"/>
        <v>0</v>
      </c>
      <c r="I242" s="267">
        <v>100</v>
      </c>
    </row>
    <row r="243" spans="1:19" ht="15.95" customHeight="1" x14ac:dyDescent="0.2">
      <c r="A243" s="38"/>
      <c r="B243" s="37"/>
      <c r="C243" s="152">
        <v>637005</v>
      </c>
      <c r="D243" s="153">
        <v>41</v>
      </c>
      <c r="E243" s="153" t="s">
        <v>740</v>
      </c>
      <c r="F243" s="267">
        <v>10000</v>
      </c>
      <c r="G243" s="185">
        <v>0</v>
      </c>
      <c r="H243" s="184">
        <f t="shared" si="37"/>
        <v>0</v>
      </c>
      <c r="I243" s="267">
        <v>10000</v>
      </c>
    </row>
    <row r="244" spans="1:19" ht="15.95" customHeight="1" x14ac:dyDescent="0.2">
      <c r="A244" s="368" t="s">
        <v>269</v>
      </c>
      <c r="B244" s="368"/>
      <c r="C244" s="369"/>
      <c r="D244" s="368"/>
      <c r="E244" s="368" t="s">
        <v>86</v>
      </c>
      <c r="F244" s="370">
        <f>SUM(F221:F243)</f>
        <v>242938</v>
      </c>
      <c r="G244" s="416">
        <f t="shared" ref="G244:I244" si="38">SUM(G221:G243)</f>
        <v>62167.729999999996</v>
      </c>
      <c r="H244" s="372">
        <f t="shared" si="37"/>
        <v>25.589957108398025</v>
      </c>
      <c r="I244" s="370">
        <f t="shared" si="38"/>
        <v>250351</v>
      </c>
      <c r="J244" s="35">
        <f>SUM(F244)</f>
        <v>242938</v>
      </c>
      <c r="K244" s="35">
        <f t="shared" ref="K244:M244" si="39">SUM(G244)</f>
        <v>62167.729999999996</v>
      </c>
      <c r="L244" s="35">
        <f t="shared" si="39"/>
        <v>25.589957108398025</v>
      </c>
      <c r="M244" s="35">
        <f t="shared" si="39"/>
        <v>250351</v>
      </c>
      <c r="N244" s="35"/>
      <c r="O244" s="4"/>
      <c r="P244" s="4"/>
      <c r="Q244" s="4"/>
      <c r="R244" s="4"/>
      <c r="S244" s="4"/>
    </row>
    <row r="245" spans="1:19" s="8" customFormat="1" ht="15.95" customHeight="1" x14ac:dyDescent="0.2">
      <c r="A245" s="45" t="s">
        <v>261</v>
      </c>
      <c r="B245" s="54"/>
      <c r="C245" s="53"/>
      <c r="D245" s="54"/>
      <c r="E245" s="54"/>
      <c r="F245" s="270"/>
      <c r="G245" s="210"/>
      <c r="H245" s="183"/>
      <c r="I245" s="270"/>
    </row>
    <row r="246" spans="1:19" s="6" customFormat="1" ht="15.95" customHeight="1" x14ac:dyDescent="0.2">
      <c r="A246" s="58" t="s">
        <v>382</v>
      </c>
      <c r="B246" s="60" t="s">
        <v>395</v>
      </c>
      <c r="C246" s="53"/>
      <c r="D246" s="54"/>
      <c r="E246" s="54"/>
      <c r="F246" s="270"/>
      <c r="G246" s="210"/>
      <c r="H246" s="183"/>
      <c r="I246" s="270"/>
    </row>
    <row r="247" spans="1:19" ht="15.95" customHeight="1" x14ac:dyDescent="0.2">
      <c r="A247" s="40"/>
      <c r="B247" s="39" t="s">
        <v>128</v>
      </c>
      <c r="C247" s="74"/>
      <c r="D247" s="39"/>
      <c r="E247" s="39" t="s">
        <v>129</v>
      </c>
      <c r="F247" s="267"/>
      <c r="G247" s="185"/>
      <c r="H247" s="181"/>
      <c r="I247" s="267"/>
    </row>
    <row r="248" spans="1:19" ht="15.95" customHeight="1" x14ac:dyDescent="0.2">
      <c r="A248" s="63" t="s">
        <v>270</v>
      </c>
      <c r="B248" s="41"/>
      <c r="C248" s="50">
        <v>632001</v>
      </c>
      <c r="D248" s="37">
        <v>41</v>
      </c>
      <c r="E248" s="37" t="s">
        <v>479</v>
      </c>
      <c r="F248" s="267">
        <v>29000</v>
      </c>
      <c r="G248" s="185">
        <v>5989.88</v>
      </c>
      <c r="H248" s="184">
        <f t="shared" ref="H248:H253" si="40">SUM(G248/F248)*100</f>
        <v>20.654758620689655</v>
      </c>
      <c r="I248" s="267">
        <v>29000</v>
      </c>
    </row>
    <row r="249" spans="1:19" ht="15.95" customHeight="1" x14ac:dyDescent="0.2">
      <c r="A249" s="63" t="s">
        <v>270</v>
      </c>
      <c r="B249" s="46"/>
      <c r="C249" s="50">
        <v>635005</v>
      </c>
      <c r="D249" s="37">
        <v>41</v>
      </c>
      <c r="E249" s="37" t="s">
        <v>130</v>
      </c>
      <c r="F249" s="267">
        <v>15000</v>
      </c>
      <c r="G249" s="185">
        <v>1625.84</v>
      </c>
      <c r="H249" s="184">
        <f t="shared" si="40"/>
        <v>10.838933333333332</v>
      </c>
      <c r="I249" s="267">
        <v>15000</v>
      </c>
    </row>
    <row r="250" spans="1:19" ht="15.95" customHeight="1" x14ac:dyDescent="0.2">
      <c r="A250" s="75"/>
      <c r="B250" s="46"/>
      <c r="C250" s="50">
        <v>637005</v>
      </c>
      <c r="D250" s="37">
        <v>41</v>
      </c>
      <c r="E250" s="37" t="s">
        <v>481</v>
      </c>
      <c r="F250" s="267">
        <v>600</v>
      </c>
      <c r="G250" s="185">
        <v>167.38</v>
      </c>
      <c r="H250" s="184">
        <f t="shared" si="40"/>
        <v>27.896666666666665</v>
      </c>
      <c r="I250" s="267">
        <v>600</v>
      </c>
    </row>
    <row r="251" spans="1:19" ht="15.95" customHeight="1" x14ac:dyDescent="0.2">
      <c r="A251" s="75"/>
      <c r="B251" s="46"/>
      <c r="C251" s="111" t="s">
        <v>431</v>
      </c>
      <c r="D251" s="37">
        <v>41</v>
      </c>
      <c r="E251" s="37" t="s">
        <v>430</v>
      </c>
      <c r="F251" s="267">
        <v>783</v>
      </c>
      <c r="G251" s="185">
        <v>0</v>
      </c>
      <c r="H251" s="184">
        <f t="shared" si="40"/>
        <v>0</v>
      </c>
      <c r="I251" s="267">
        <v>783</v>
      </c>
    </row>
    <row r="252" spans="1:19" ht="15.95" customHeight="1" x14ac:dyDescent="0.2">
      <c r="A252" s="75"/>
      <c r="B252" s="46"/>
      <c r="C252" s="156">
        <v>637011</v>
      </c>
      <c r="D252" s="153">
        <v>41</v>
      </c>
      <c r="E252" s="153" t="s">
        <v>625</v>
      </c>
      <c r="F252" s="267">
        <v>366</v>
      </c>
      <c r="G252" s="185">
        <v>0</v>
      </c>
      <c r="H252" s="184">
        <f t="shared" si="40"/>
        <v>0</v>
      </c>
      <c r="I252" s="267">
        <v>366</v>
      </c>
    </row>
    <row r="253" spans="1:19" ht="15.95" customHeight="1" x14ac:dyDescent="0.2">
      <c r="A253" s="368" t="s">
        <v>270</v>
      </c>
      <c r="B253" s="368"/>
      <c r="C253" s="369"/>
      <c r="D253" s="368"/>
      <c r="E253" s="368" t="s">
        <v>63</v>
      </c>
      <c r="F253" s="370">
        <f>SUM(F248:F252)</f>
        <v>45749</v>
      </c>
      <c r="G253" s="416">
        <f t="shared" ref="G253:I253" si="41">SUM(G248:G252)</f>
        <v>7783.1</v>
      </c>
      <c r="H253" s="372">
        <f t="shared" si="40"/>
        <v>17.01261229753656</v>
      </c>
      <c r="I253" s="370">
        <f t="shared" si="41"/>
        <v>45749</v>
      </c>
      <c r="J253" s="35">
        <f>SUM(F253)</f>
        <v>45749</v>
      </c>
      <c r="K253" s="35">
        <f t="shared" ref="K253:M253" si="42">SUM(G253)</f>
        <v>7783.1</v>
      </c>
      <c r="L253" s="35">
        <f t="shared" si="42"/>
        <v>17.01261229753656</v>
      </c>
      <c r="M253" s="35">
        <f t="shared" si="42"/>
        <v>45749</v>
      </c>
      <c r="N253" s="35"/>
      <c r="O253" s="4"/>
      <c r="P253" s="4"/>
      <c r="Q253" s="4"/>
      <c r="R253" s="4"/>
      <c r="S253" s="4"/>
    </row>
    <row r="254" spans="1:19" s="8" customFormat="1" ht="15.95" customHeight="1" x14ac:dyDescent="0.2">
      <c r="A254" s="45" t="s">
        <v>271</v>
      </c>
      <c r="B254" s="54"/>
      <c r="C254" s="53"/>
      <c r="D254" s="54"/>
      <c r="E254" s="54"/>
      <c r="F254" s="270"/>
      <c r="G254" s="210"/>
      <c r="H254" s="183"/>
      <c r="I254" s="270"/>
      <c r="O254" s="92"/>
    </row>
    <row r="255" spans="1:19" s="6" customFormat="1" ht="15.95" customHeight="1" x14ac:dyDescent="0.2">
      <c r="A255" s="58" t="s">
        <v>382</v>
      </c>
      <c r="B255" s="65" t="s">
        <v>396</v>
      </c>
      <c r="C255" s="66"/>
      <c r="D255" s="58"/>
      <c r="E255" s="58"/>
      <c r="F255" s="270"/>
      <c r="G255" s="210"/>
      <c r="H255" s="183"/>
      <c r="I255" s="270"/>
    </row>
    <row r="256" spans="1:19" ht="15.95" customHeight="1" x14ac:dyDescent="0.2">
      <c r="A256" s="40"/>
      <c r="B256" s="39" t="s">
        <v>131</v>
      </c>
      <c r="C256" s="49"/>
      <c r="D256" s="39"/>
      <c r="E256" s="39" t="s">
        <v>132</v>
      </c>
      <c r="F256" s="267"/>
      <c r="G256" s="185"/>
      <c r="H256" s="181"/>
      <c r="I256" s="267"/>
    </row>
    <row r="257" spans="1:9" ht="15.95" customHeight="1" x14ac:dyDescent="0.2">
      <c r="A257" s="67" t="s">
        <v>347</v>
      </c>
      <c r="B257" s="76"/>
      <c r="C257" s="56">
        <v>632001</v>
      </c>
      <c r="D257" s="40">
        <v>41</v>
      </c>
      <c r="E257" s="40" t="s">
        <v>133</v>
      </c>
      <c r="F257" s="267">
        <v>130</v>
      </c>
      <c r="G257" s="185">
        <v>-55.31</v>
      </c>
      <c r="H257" s="184">
        <f t="shared" ref="H257:H310" si="43">SUM(G257/F257)*100</f>
        <v>-42.54615384615385</v>
      </c>
      <c r="I257" s="267">
        <v>130</v>
      </c>
    </row>
    <row r="258" spans="1:9" ht="15.95" customHeight="1" x14ac:dyDescent="0.2">
      <c r="A258" s="67"/>
      <c r="B258" s="76"/>
      <c r="C258" s="113" t="s">
        <v>28</v>
      </c>
      <c r="D258" s="40">
        <v>41</v>
      </c>
      <c r="E258" s="40" t="s">
        <v>384</v>
      </c>
      <c r="F258" s="267">
        <v>160</v>
      </c>
      <c r="G258" s="185">
        <v>135.13999999999999</v>
      </c>
      <c r="H258" s="184">
        <f t="shared" si="43"/>
        <v>84.462499999999991</v>
      </c>
      <c r="I258" s="267">
        <v>135</v>
      </c>
    </row>
    <row r="259" spans="1:9" ht="15.95" customHeight="1" x14ac:dyDescent="0.2">
      <c r="A259" s="37"/>
      <c r="B259" s="46"/>
      <c r="C259" s="111" t="s">
        <v>24</v>
      </c>
      <c r="D259" s="37">
        <v>41</v>
      </c>
      <c r="E259" s="37" t="s">
        <v>134</v>
      </c>
      <c r="F259" s="267">
        <v>291</v>
      </c>
      <c r="G259" s="185">
        <v>313.64999999999998</v>
      </c>
      <c r="H259" s="184">
        <f t="shared" si="43"/>
        <v>107.78350515463917</v>
      </c>
      <c r="I259" s="267">
        <v>314</v>
      </c>
    </row>
    <row r="260" spans="1:9" ht="15.95" customHeight="1" x14ac:dyDescent="0.2">
      <c r="A260" s="37"/>
      <c r="B260" s="37"/>
      <c r="C260" s="111" t="s">
        <v>73</v>
      </c>
      <c r="D260" s="37">
        <v>41</v>
      </c>
      <c r="E260" s="37" t="s">
        <v>135</v>
      </c>
      <c r="F260" s="267">
        <v>15500</v>
      </c>
      <c r="G260" s="185">
        <v>6198.02</v>
      </c>
      <c r="H260" s="184">
        <f t="shared" si="43"/>
        <v>39.987225806451612</v>
      </c>
      <c r="I260" s="267">
        <v>15500</v>
      </c>
    </row>
    <row r="261" spans="1:9" ht="15.95" customHeight="1" x14ac:dyDescent="0.2">
      <c r="A261" s="37"/>
      <c r="B261" s="37"/>
      <c r="C261" s="111" t="s">
        <v>92</v>
      </c>
      <c r="D261" s="37">
        <v>41</v>
      </c>
      <c r="E261" s="37" t="s">
        <v>136</v>
      </c>
      <c r="F261" s="267">
        <v>2700</v>
      </c>
      <c r="G261" s="185">
        <v>829.17</v>
      </c>
      <c r="H261" s="184">
        <f t="shared" si="43"/>
        <v>30.709999999999997</v>
      </c>
      <c r="I261" s="267">
        <v>2700</v>
      </c>
    </row>
    <row r="262" spans="1:9" ht="15.95" customHeight="1" x14ac:dyDescent="0.2">
      <c r="A262" s="37"/>
      <c r="B262" s="37"/>
      <c r="C262" s="111" t="s">
        <v>26</v>
      </c>
      <c r="D262" s="37">
        <v>41</v>
      </c>
      <c r="E262" s="37" t="s">
        <v>315</v>
      </c>
      <c r="F262" s="267">
        <v>405</v>
      </c>
      <c r="G262" s="185">
        <v>235.53</v>
      </c>
      <c r="H262" s="184">
        <f t="shared" si="43"/>
        <v>58.155555555555559</v>
      </c>
      <c r="I262" s="267">
        <v>405</v>
      </c>
    </row>
    <row r="263" spans="1:9" ht="15.95" customHeight="1" x14ac:dyDescent="0.2">
      <c r="A263" s="37"/>
      <c r="B263" s="46"/>
      <c r="C263" s="111" t="s">
        <v>28</v>
      </c>
      <c r="D263" s="37">
        <v>41</v>
      </c>
      <c r="E263" s="37" t="s">
        <v>135</v>
      </c>
      <c r="F263" s="267">
        <v>17400</v>
      </c>
      <c r="G263" s="185">
        <v>6276.8</v>
      </c>
      <c r="H263" s="184">
        <f t="shared" si="43"/>
        <v>36.073563218390809</v>
      </c>
      <c r="I263" s="267">
        <v>17400</v>
      </c>
    </row>
    <row r="264" spans="1:9" ht="15.95" customHeight="1" x14ac:dyDescent="0.2">
      <c r="A264" s="37"/>
      <c r="B264" s="46"/>
      <c r="C264" s="111" t="s">
        <v>137</v>
      </c>
      <c r="D264" s="37">
        <v>41</v>
      </c>
      <c r="E264" s="37" t="s">
        <v>136</v>
      </c>
      <c r="F264" s="267">
        <v>3500</v>
      </c>
      <c r="G264" s="185">
        <v>841.77</v>
      </c>
      <c r="H264" s="184">
        <f t="shared" si="43"/>
        <v>24.050571428571427</v>
      </c>
      <c r="I264" s="267">
        <v>3500</v>
      </c>
    </row>
    <row r="265" spans="1:9" ht="15.95" customHeight="1" x14ac:dyDescent="0.2">
      <c r="A265" s="37"/>
      <c r="B265" s="46"/>
      <c r="C265" s="150" t="s">
        <v>466</v>
      </c>
      <c r="D265" s="37">
        <v>41</v>
      </c>
      <c r="E265" s="149" t="s">
        <v>690</v>
      </c>
      <c r="F265" s="267">
        <v>1050</v>
      </c>
      <c r="G265" s="185">
        <v>-145.76</v>
      </c>
      <c r="H265" s="184">
        <f t="shared" si="43"/>
        <v>-13.881904761904762</v>
      </c>
      <c r="I265" s="267">
        <v>1050</v>
      </c>
    </row>
    <row r="266" spans="1:9" ht="15.95" customHeight="1" x14ac:dyDescent="0.2">
      <c r="A266" s="37"/>
      <c r="B266" s="46"/>
      <c r="C266" s="150" t="s">
        <v>691</v>
      </c>
      <c r="D266" s="37">
        <v>41</v>
      </c>
      <c r="E266" s="149" t="s">
        <v>692</v>
      </c>
      <c r="F266" s="267">
        <v>307</v>
      </c>
      <c r="G266" s="185">
        <v>141</v>
      </c>
      <c r="H266" s="184">
        <f t="shared" si="43"/>
        <v>45.928338762214985</v>
      </c>
      <c r="I266" s="267">
        <v>307</v>
      </c>
    </row>
    <row r="267" spans="1:9" ht="15.95" customHeight="1" x14ac:dyDescent="0.2">
      <c r="A267" s="37"/>
      <c r="B267" s="46"/>
      <c r="C267" s="150" t="s">
        <v>799</v>
      </c>
      <c r="D267" s="37">
        <v>41</v>
      </c>
      <c r="E267" s="149" t="s">
        <v>800</v>
      </c>
      <c r="F267" s="267">
        <v>0</v>
      </c>
      <c r="G267" s="185">
        <v>-816.49</v>
      </c>
      <c r="H267" s="184">
        <v>0</v>
      </c>
      <c r="I267" s="267">
        <v>600</v>
      </c>
    </row>
    <row r="268" spans="1:9" ht="15.95" customHeight="1" x14ac:dyDescent="0.2">
      <c r="A268" s="37"/>
      <c r="B268" s="46"/>
      <c r="C268" s="150" t="s">
        <v>693</v>
      </c>
      <c r="D268" s="37">
        <v>41</v>
      </c>
      <c r="E268" s="149" t="s">
        <v>694</v>
      </c>
      <c r="F268" s="267">
        <v>182</v>
      </c>
      <c r="G268" s="185">
        <v>64.73</v>
      </c>
      <c r="H268" s="184">
        <f t="shared" si="43"/>
        <v>35.565934065934066</v>
      </c>
      <c r="I268" s="267">
        <v>182</v>
      </c>
    </row>
    <row r="269" spans="1:9" ht="15.95" customHeight="1" x14ac:dyDescent="0.2">
      <c r="A269" s="37"/>
      <c r="B269" s="46"/>
      <c r="C269" s="111" t="s">
        <v>45</v>
      </c>
      <c r="D269" s="37">
        <v>41</v>
      </c>
      <c r="E269" s="37" t="s">
        <v>468</v>
      </c>
      <c r="F269" s="267">
        <v>100</v>
      </c>
      <c r="G269" s="185">
        <v>54.98</v>
      </c>
      <c r="H269" s="184">
        <f t="shared" si="43"/>
        <v>54.98</v>
      </c>
      <c r="I269" s="267">
        <v>100</v>
      </c>
    </row>
    <row r="270" spans="1:9" ht="15.95" customHeight="1" x14ac:dyDescent="0.2">
      <c r="A270" s="37"/>
      <c r="B270" s="46"/>
      <c r="C270" s="111">
        <v>637015</v>
      </c>
      <c r="D270" s="37">
        <v>41</v>
      </c>
      <c r="E270" s="37" t="s">
        <v>472</v>
      </c>
      <c r="F270" s="267">
        <v>678</v>
      </c>
      <c r="G270" s="185">
        <v>0</v>
      </c>
      <c r="H270" s="184">
        <f t="shared" si="43"/>
        <v>0</v>
      </c>
      <c r="I270" s="267">
        <v>678</v>
      </c>
    </row>
    <row r="271" spans="1:9" ht="15.95" customHeight="1" x14ac:dyDescent="0.2">
      <c r="A271" s="37"/>
      <c r="B271" s="46"/>
      <c r="C271" s="150" t="s">
        <v>42</v>
      </c>
      <c r="D271" s="37">
        <v>41</v>
      </c>
      <c r="E271" s="149" t="s">
        <v>695</v>
      </c>
      <c r="F271" s="272">
        <v>100</v>
      </c>
      <c r="G271" s="250">
        <v>10.98</v>
      </c>
      <c r="H271" s="184">
        <f t="shared" si="43"/>
        <v>10.98</v>
      </c>
      <c r="I271" s="272">
        <v>100</v>
      </c>
    </row>
    <row r="272" spans="1:9" ht="15.95" customHeight="1" x14ac:dyDescent="0.2">
      <c r="A272" s="37"/>
      <c r="B272" s="46"/>
      <c r="C272" s="111">
        <v>637004</v>
      </c>
      <c r="D272" s="37">
        <v>41</v>
      </c>
      <c r="E272" s="37" t="s">
        <v>582</v>
      </c>
      <c r="F272" s="272">
        <v>20</v>
      </c>
      <c r="G272" s="250">
        <v>0</v>
      </c>
      <c r="H272" s="184">
        <f t="shared" si="43"/>
        <v>0</v>
      </c>
      <c r="I272" s="272">
        <v>20</v>
      </c>
    </row>
    <row r="273" spans="1:9" ht="15.95" customHeight="1" x14ac:dyDescent="0.2">
      <c r="A273" s="37"/>
      <c r="B273" s="46"/>
      <c r="C273" s="111" t="s">
        <v>581</v>
      </c>
      <c r="D273" s="37">
        <v>41</v>
      </c>
      <c r="E273" s="37" t="s">
        <v>583</v>
      </c>
      <c r="F273" s="272">
        <v>20</v>
      </c>
      <c r="G273" s="250">
        <v>0</v>
      </c>
      <c r="H273" s="184">
        <f t="shared" si="43"/>
        <v>0</v>
      </c>
      <c r="I273" s="272">
        <v>20</v>
      </c>
    </row>
    <row r="274" spans="1:9" ht="15.95" customHeight="1" x14ac:dyDescent="0.2">
      <c r="A274" s="37"/>
      <c r="B274" s="46"/>
      <c r="C274" s="111" t="s">
        <v>473</v>
      </c>
      <c r="D274" s="37">
        <v>41</v>
      </c>
      <c r="E274" s="37" t="s">
        <v>474</v>
      </c>
      <c r="F274" s="272">
        <v>574</v>
      </c>
      <c r="G274" s="250">
        <v>0</v>
      </c>
      <c r="H274" s="184">
        <f t="shared" si="43"/>
        <v>0</v>
      </c>
      <c r="I274" s="272">
        <v>574</v>
      </c>
    </row>
    <row r="275" spans="1:9" ht="15.95" customHeight="1" x14ac:dyDescent="0.2">
      <c r="A275" s="37"/>
      <c r="B275" s="46"/>
      <c r="C275" s="111">
        <v>637015</v>
      </c>
      <c r="D275" s="37">
        <v>41</v>
      </c>
      <c r="E275" s="37" t="s">
        <v>516</v>
      </c>
      <c r="F275" s="272">
        <v>421</v>
      </c>
      <c r="G275" s="250">
        <v>0</v>
      </c>
      <c r="H275" s="184">
        <f t="shared" si="43"/>
        <v>0</v>
      </c>
      <c r="I275" s="272">
        <v>421</v>
      </c>
    </row>
    <row r="276" spans="1:9" ht="15.95" customHeight="1" x14ac:dyDescent="0.2">
      <c r="A276" s="37"/>
      <c r="B276" s="46"/>
      <c r="C276" s="111">
        <v>637005</v>
      </c>
      <c r="D276" s="37">
        <v>41</v>
      </c>
      <c r="E276" s="37" t="s">
        <v>471</v>
      </c>
      <c r="F276" s="272">
        <v>172</v>
      </c>
      <c r="G276" s="250">
        <v>0</v>
      </c>
      <c r="H276" s="184">
        <f t="shared" si="43"/>
        <v>0</v>
      </c>
      <c r="I276" s="272">
        <v>172</v>
      </c>
    </row>
    <row r="277" spans="1:9" ht="15.95" customHeight="1" x14ac:dyDescent="0.2">
      <c r="A277" s="37"/>
      <c r="B277" s="46"/>
      <c r="C277" s="111" t="s">
        <v>308</v>
      </c>
      <c r="D277" s="37">
        <v>41</v>
      </c>
      <c r="E277" s="37" t="s">
        <v>470</v>
      </c>
      <c r="F277" s="272">
        <v>172</v>
      </c>
      <c r="G277" s="250">
        <v>0</v>
      </c>
      <c r="H277" s="184">
        <f t="shared" si="43"/>
        <v>0</v>
      </c>
      <c r="I277" s="272">
        <v>172</v>
      </c>
    </row>
    <row r="278" spans="1:9" ht="15.95" customHeight="1" x14ac:dyDescent="0.2">
      <c r="A278" s="37"/>
      <c r="B278" s="46"/>
      <c r="C278" s="111">
        <v>635006</v>
      </c>
      <c r="D278" s="37">
        <v>41</v>
      </c>
      <c r="E278" s="214" t="s">
        <v>632</v>
      </c>
      <c r="F278" s="267">
        <v>50000</v>
      </c>
      <c r="G278" s="249">
        <v>0</v>
      </c>
      <c r="H278" s="184">
        <f t="shared" si="43"/>
        <v>0</v>
      </c>
      <c r="I278" s="267">
        <v>50000</v>
      </c>
    </row>
    <row r="279" spans="1:9" ht="15.95" customHeight="1" x14ac:dyDescent="0.2">
      <c r="A279" s="37"/>
      <c r="B279" s="46"/>
      <c r="C279" s="111" t="s">
        <v>106</v>
      </c>
      <c r="D279" s="37">
        <v>41</v>
      </c>
      <c r="E279" s="37" t="s">
        <v>502</v>
      </c>
      <c r="F279" s="267">
        <v>2000</v>
      </c>
      <c r="G279" s="185">
        <v>0</v>
      </c>
      <c r="H279" s="184">
        <f t="shared" si="43"/>
        <v>0</v>
      </c>
      <c r="I279" s="267">
        <v>2000</v>
      </c>
    </row>
    <row r="280" spans="1:9" ht="15.95" customHeight="1" x14ac:dyDescent="0.2">
      <c r="A280" s="37"/>
      <c r="B280" s="46"/>
      <c r="C280" s="111" t="s">
        <v>503</v>
      </c>
      <c r="D280" s="37">
        <v>41</v>
      </c>
      <c r="E280" s="37" t="s">
        <v>504</v>
      </c>
      <c r="F280" s="267">
        <v>2000</v>
      </c>
      <c r="G280" s="185">
        <v>0</v>
      </c>
      <c r="H280" s="184">
        <f t="shared" si="43"/>
        <v>0</v>
      </c>
      <c r="I280" s="267">
        <v>2000</v>
      </c>
    </row>
    <row r="281" spans="1:9" ht="15.95" customHeight="1" x14ac:dyDescent="0.2">
      <c r="A281" s="37"/>
      <c r="B281" s="46"/>
      <c r="C281" s="50">
        <v>635009</v>
      </c>
      <c r="D281" s="37">
        <v>41</v>
      </c>
      <c r="E281" s="100" t="s">
        <v>505</v>
      </c>
      <c r="F281" s="267">
        <v>50</v>
      </c>
      <c r="G281" s="185">
        <v>0</v>
      </c>
      <c r="H281" s="184">
        <f t="shared" si="43"/>
        <v>0</v>
      </c>
      <c r="I281" s="267">
        <v>50</v>
      </c>
    </row>
    <row r="282" spans="1:9" ht="15.95" customHeight="1" x14ac:dyDescent="0.2">
      <c r="A282" s="37"/>
      <c r="B282" s="46"/>
      <c r="C282" s="50">
        <v>635009</v>
      </c>
      <c r="D282" s="37">
        <v>41</v>
      </c>
      <c r="E282" s="100" t="s">
        <v>506</v>
      </c>
      <c r="F282" s="267">
        <v>50</v>
      </c>
      <c r="G282" s="185">
        <v>0</v>
      </c>
      <c r="H282" s="184">
        <f t="shared" si="43"/>
        <v>0</v>
      </c>
      <c r="I282" s="267">
        <v>50</v>
      </c>
    </row>
    <row r="283" spans="1:9" ht="15.95" customHeight="1" x14ac:dyDescent="0.2">
      <c r="A283" s="37"/>
      <c r="B283" s="46"/>
      <c r="C283" s="111" t="s">
        <v>386</v>
      </c>
      <c r="D283" s="37">
        <v>41</v>
      </c>
      <c r="E283" s="149" t="s">
        <v>745</v>
      </c>
      <c r="F283" s="267">
        <v>3889</v>
      </c>
      <c r="G283" s="185">
        <v>0</v>
      </c>
      <c r="H283" s="184">
        <f t="shared" si="43"/>
        <v>0</v>
      </c>
      <c r="I283" s="267">
        <v>3889</v>
      </c>
    </row>
    <row r="284" spans="1:9" ht="15.95" customHeight="1" x14ac:dyDescent="0.2">
      <c r="A284" s="37"/>
      <c r="B284" s="46"/>
      <c r="C284" s="111" t="s">
        <v>102</v>
      </c>
      <c r="D284" s="37">
        <v>41</v>
      </c>
      <c r="E284" s="149" t="s">
        <v>746</v>
      </c>
      <c r="F284" s="267">
        <v>3601</v>
      </c>
      <c r="G284" s="185">
        <v>0</v>
      </c>
      <c r="H284" s="184">
        <f t="shared" si="43"/>
        <v>0</v>
      </c>
      <c r="I284" s="267">
        <v>3601</v>
      </c>
    </row>
    <row r="285" spans="1:9" ht="15.95" customHeight="1" x14ac:dyDescent="0.2">
      <c r="A285" s="37"/>
      <c r="B285" s="46"/>
      <c r="C285" s="111" t="s">
        <v>507</v>
      </c>
      <c r="D285" s="37">
        <v>41</v>
      </c>
      <c r="E285" s="37" t="s">
        <v>509</v>
      </c>
      <c r="F285" s="267">
        <v>250</v>
      </c>
      <c r="G285" s="185">
        <v>0</v>
      </c>
      <c r="H285" s="184">
        <f t="shared" si="43"/>
        <v>0</v>
      </c>
      <c r="I285" s="267">
        <v>250</v>
      </c>
    </row>
    <row r="286" spans="1:9" ht="15.95" customHeight="1" x14ac:dyDescent="0.2">
      <c r="A286" s="37"/>
      <c r="B286" s="46"/>
      <c r="C286" s="111" t="s">
        <v>507</v>
      </c>
      <c r="D286" s="37">
        <v>41</v>
      </c>
      <c r="E286" s="37" t="s">
        <v>508</v>
      </c>
      <c r="F286" s="267">
        <v>250</v>
      </c>
      <c r="G286" s="185">
        <v>0</v>
      </c>
      <c r="H286" s="184">
        <f t="shared" si="43"/>
        <v>0</v>
      </c>
      <c r="I286" s="267">
        <v>250</v>
      </c>
    </row>
    <row r="287" spans="1:9" ht="15.95" customHeight="1" x14ac:dyDescent="0.2">
      <c r="A287" s="37"/>
      <c r="B287" s="42"/>
      <c r="C287" s="111">
        <v>632002</v>
      </c>
      <c r="D287" s="37">
        <v>41</v>
      </c>
      <c r="E287" s="165" t="s">
        <v>837</v>
      </c>
      <c r="F287" s="267">
        <v>1093</v>
      </c>
      <c r="G287" s="185">
        <v>72.739999999999995</v>
      </c>
      <c r="H287" s="184">
        <f t="shared" si="43"/>
        <v>6.6550777676120765</v>
      </c>
      <c r="I287" s="267">
        <v>1093</v>
      </c>
    </row>
    <row r="288" spans="1:9" ht="15.95" customHeight="1" x14ac:dyDescent="0.2">
      <c r="A288" s="37"/>
      <c r="B288" s="37"/>
      <c r="C288" s="111" t="s">
        <v>42</v>
      </c>
      <c r="D288" s="37">
        <v>41</v>
      </c>
      <c r="E288" s="37" t="s">
        <v>580</v>
      </c>
      <c r="F288" s="267">
        <v>1000</v>
      </c>
      <c r="G288" s="185">
        <v>11.43</v>
      </c>
      <c r="H288" s="184">
        <f t="shared" si="43"/>
        <v>1.143</v>
      </c>
      <c r="I288" s="267">
        <v>1000</v>
      </c>
    </row>
    <row r="289" spans="1:15" ht="15.95" customHeight="1" x14ac:dyDescent="0.2">
      <c r="A289" s="37"/>
      <c r="B289" s="38"/>
      <c r="C289" s="112">
        <v>636001</v>
      </c>
      <c r="D289" s="37">
        <v>41</v>
      </c>
      <c r="E289" s="38" t="s">
        <v>482</v>
      </c>
      <c r="F289" s="267">
        <v>3</v>
      </c>
      <c r="G289" s="185">
        <v>0</v>
      </c>
      <c r="H289" s="184">
        <f t="shared" si="43"/>
        <v>0</v>
      </c>
      <c r="I289" s="267">
        <v>3</v>
      </c>
    </row>
    <row r="290" spans="1:15" ht="15.95" customHeight="1" x14ac:dyDescent="0.2">
      <c r="A290" s="37"/>
      <c r="B290" s="37"/>
      <c r="C290" s="111" t="s">
        <v>385</v>
      </c>
      <c r="D290" s="37">
        <v>41</v>
      </c>
      <c r="E290" s="37" t="s">
        <v>548</v>
      </c>
      <c r="F290" s="267">
        <v>3000</v>
      </c>
      <c r="G290" s="185">
        <v>172</v>
      </c>
      <c r="H290" s="184">
        <f t="shared" si="43"/>
        <v>5.7333333333333334</v>
      </c>
      <c r="I290" s="267">
        <v>3000</v>
      </c>
    </row>
    <row r="291" spans="1:15" ht="15.95" customHeight="1" x14ac:dyDescent="0.2">
      <c r="A291" s="37"/>
      <c r="B291" s="37"/>
      <c r="C291" s="111">
        <v>633006</v>
      </c>
      <c r="D291" s="37">
        <v>41</v>
      </c>
      <c r="E291" s="37" t="s">
        <v>547</v>
      </c>
      <c r="F291" s="267">
        <v>2500</v>
      </c>
      <c r="G291" s="185">
        <v>4</v>
      </c>
      <c r="H291" s="184">
        <f t="shared" si="43"/>
        <v>0.16</v>
      </c>
      <c r="I291" s="267">
        <v>2500</v>
      </c>
    </row>
    <row r="292" spans="1:15" ht="15.95" customHeight="1" x14ac:dyDescent="0.2">
      <c r="A292" s="37"/>
      <c r="B292" s="37"/>
      <c r="C292" s="111">
        <v>633006</v>
      </c>
      <c r="D292" s="37">
        <v>41</v>
      </c>
      <c r="E292" s="37" t="s">
        <v>603</v>
      </c>
      <c r="F292" s="267">
        <v>250</v>
      </c>
      <c r="G292" s="185">
        <v>0</v>
      </c>
      <c r="H292" s="184">
        <f t="shared" si="43"/>
        <v>0</v>
      </c>
      <c r="I292" s="267">
        <v>250</v>
      </c>
    </row>
    <row r="293" spans="1:15" ht="15.95" customHeight="1" x14ac:dyDescent="0.2">
      <c r="A293" s="37"/>
      <c r="B293" s="37"/>
      <c r="C293" s="150" t="s">
        <v>646</v>
      </c>
      <c r="D293" s="37">
        <v>41</v>
      </c>
      <c r="E293" s="149" t="s">
        <v>647</v>
      </c>
      <c r="F293" s="267">
        <v>720</v>
      </c>
      <c r="G293" s="185">
        <v>180</v>
      </c>
      <c r="H293" s="184">
        <f t="shared" si="43"/>
        <v>25</v>
      </c>
      <c r="I293" s="267">
        <v>720</v>
      </c>
    </row>
    <row r="294" spans="1:15" ht="15.95" customHeight="1" x14ac:dyDescent="0.2">
      <c r="A294" s="37"/>
      <c r="B294" s="37"/>
      <c r="C294" s="156" t="s">
        <v>696</v>
      </c>
      <c r="D294" s="153">
        <v>41</v>
      </c>
      <c r="E294" s="153" t="s">
        <v>697</v>
      </c>
      <c r="F294" s="267">
        <v>500</v>
      </c>
      <c r="G294" s="185">
        <v>0</v>
      </c>
      <c r="H294" s="184">
        <f t="shared" si="43"/>
        <v>0</v>
      </c>
      <c r="I294" s="267">
        <v>500</v>
      </c>
    </row>
    <row r="295" spans="1:15" ht="15.95" customHeight="1" x14ac:dyDescent="0.2">
      <c r="A295" s="37"/>
      <c r="B295" s="37"/>
      <c r="C295" s="156" t="s">
        <v>626</v>
      </c>
      <c r="D295" s="153">
        <v>41</v>
      </c>
      <c r="E295" s="153" t="s">
        <v>627</v>
      </c>
      <c r="F295" s="267">
        <v>324</v>
      </c>
      <c r="G295" s="185">
        <v>323.77</v>
      </c>
      <c r="H295" s="184">
        <f t="shared" si="43"/>
        <v>99.929012345678998</v>
      </c>
      <c r="I295" s="267">
        <v>324</v>
      </c>
      <c r="O295" s="1"/>
    </row>
    <row r="296" spans="1:15" ht="15.95" customHeight="1" x14ac:dyDescent="0.2">
      <c r="A296" s="37"/>
      <c r="B296" s="37"/>
      <c r="C296" s="156" t="s">
        <v>698</v>
      </c>
      <c r="D296" s="153">
        <v>41</v>
      </c>
      <c r="E296" s="153" t="s">
        <v>853</v>
      </c>
      <c r="F296" s="267">
        <v>0</v>
      </c>
      <c r="G296" s="185">
        <v>306</v>
      </c>
      <c r="H296" s="184">
        <v>0</v>
      </c>
      <c r="I296" s="267">
        <v>0</v>
      </c>
      <c r="O296" s="1"/>
    </row>
    <row r="297" spans="1:15" ht="15.95" customHeight="1" x14ac:dyDescent="0.2">
      <c r="A297" s="37"/>
      <c r="B297" s="37"/>
      <c r="C297" s="156">
        <v>621000</v>
      </c>
      <c r="D297" s="153">
        <v>41</v>
      </c>
      <c r="E297" s="153" t="s">
        <v>700</v>
      </c>
      <c r="F297" s="267">
        <v>163</v>
      </c>
      <c r="G297" s="185">
        <v>0</v>
      </c>
      <c r="H297" s="184">
        <f t="shared" si="43"/>
        <v>0</v>
      </c>
      <c r="I297" s="267">
        <v>163</v>
      </c>
      <c r="O297" s="1"/>
    </row>
    <row r="298" spans="1:15" ht="15.75" customHeight="1" x14ac:dyDescent="0.2">
      <c r="A298" s="242"/>
      <c r="B298" s="242"/>
      <c r="C298" s="188" t="s">
        <v>703</v>
      </c>
      <c r="D298" s="189">
        <v>41</v>
      </c>
      <c r="E298" s="153" t="s">
        <v>704</v>
      </c>
      <c r="F298" s="279">
        <v>500</v>
      </c>
      <c r="G298" s="185">
        <v>0</v>
      </c>
      <c r="H298" s="184">
        <f t="shared" si="43"/>
        <v>0</v>
      </c>
      <c r="I298" s="279">
        <v>500</v>
      </c>
    </row>
    <row r="299" spans="1:15" ht="15.95" customHeight="1" x14ac:dyDescent="0.2">
      <c r="A299" s="37"/>
      <c r="B299" s="37"/>
      <c r="C299" s="156" t="s">
        <v>701</v>
      </c>
      <c r="D299" s="153">
        <v>41</v>
      </c>
      <c r="E299" s="153" t="s">
        <v>702</v>
      </c>
      <c r="F299" s="267">
        <v>0</v>
      </c>
      <c r="G299" s="185">
        <v>300</v>
      </c>
      <c r="H299" s="184">
        <v>0</v>
      </c>
      <c r="I299" s="267">
        <v>300</v>
      </c>
      <c r="O299" s="1"/>
    </row>
    <row r="300" spans="1:15" ht="15.95" customHeight="1" x14ac:dyDescent="0.2">
      <c r="A300" s="37"/>
      <c r="B300" s="37"/>
      <c r="C300" s="156" t="s">
        <v>801</v>
      </c>
      <c r="D300" s="153">
        <v>41</v>
      </c>
      <c r="E300" s="153" t="s">
        <v>802</v>
      </c>
      <c r="F300" s="267">
        <v>0</v>
      </c>
      <c r="G300" s="185">
        <v>9725.14</v>
      </c>
      <c r="H300" s="184">
        <v>0</v>
      </c>
      <c r="I300" s="267">
        <v>10000</v>
      </c>
      <c r="O300" s="1"/>
    </row>
    <row r="301" spans="1:15" ht="15.95" customHeight="1" x14ac:dyDescent="0.2">
      <c r="A301" s="37"/>
      <c r="B301" s="37"/>
      <c r="C301" s="156" t="s">
        <v>803</v>
      </c>
      <c r="D301" s="153">
        <v>41</v>
      </c>
      <c r="E301" s="153" t="s">
        <v>804</v>
      </c>
      <c r="F301" s="267">
        <v>0</v>
      </c>
      <c r="G301" s="185">
        <v>384</v>
      </c>
      <c r="H301" s="184">
        <v>0</v>
      </c>
      <c r="I301" s="267">
        <v>384</v>
      </c>
      <c r="O301" s="1"/>
    </row>
    <row r="302" spans="1:15" ht="15.95" customHeight="1" x14ac:dyDescent="0.2">
      <c r="A302" s="37"/>
      <c r="B302" s="37"/>
      <c r="C302" s="156" t="s">
        <v>161</v>
      </c>
      <c r="D302" s="153">
        <v>41</v>
      </c>
      <c r="E302" s="153" t="s">
        <v>805</v>
      </c>
      <c r="F302" s="267">
        <v>0</v>
      </c>
      <c r="G302" s="185">
        <v>1</v>
      </c>
      <c r="H302" s="184">
        <v>0</v>
      </c>
      <c r="I302" s="267">
        <v>1</v>
      </c>
      <c r="O302" s="1"/>
    </row>
    <row r="303" spans="1:15" ht="15.95" customHeight="1" x14ac:dyDescent="0.2">
      <c r="A303" s="37"/>
      <c r="B303" s="37"/>
      <c r="C303" s="156" t="s">
        <v>806</v>
      </c>
      <c r="D303" s="153">
        <v>41</v>
      </c>
      <c r="E303" s="153" t="s">
        <v>807</v>
      </c>
      <c r="F303" s="267">
        <v>0</v>
      </c>
      <c r="G303" s="185">
        <v>5</v>
      </c>
      <c r="H303" s="184">
        <v>0</v>
      </c>
      <c r="I303" s="267">
        <v>5</v>
      </c>
      <c r="O303" s="1"/>
    </row>
    <row r="304" spans="1:15" ht="15.95" customHeight="1" x14ac:dyDescent="0.2">
      <c r="A304" s="37"/>
      <c r="B304" s="37"/>
      <c r="C304" s="156" t="s">
        <v>699</v>
      </c>
      <c r="D304" s="153">
        <v>41</v>
      </c>
      <c r="E304" s="153" t="s">
        <v>808</v>
      </c>
      <c r="F304" s="267">
        <v>0</v>
      </c>
      <c r="G304" s="185">
        <v>3150</v>
      </c>
      <c r="H304" s="184">
        <v>0</v>
      </c>
      <c r="I304" s="267">
        <v>3150</v>
      </c>
      <c r="O304" s="1"/>
    </row>
    <row r="305" spans="1:19" ht="15.95" customHeight="1" x14ac:dyDescent="0.2">
      <c r="A305" s="37"/>
      <c r="B305" s="37"/>
      <c r="C305" s="156" t="s">
        <v>809</v>
      </c>
      <c r="D305" s="153">
        <v>41</v>
      </c>
      <c r="E305" s="153" t="s">
        <v>810</v>
      </c>
      <c r="F305" s="267">
        <v>0</v>
      </c>
      <c r="G305" s="185">
        <v>7200</v>
      </c>
      <c r="H305" s="184">
        <v>0</v>
      </c>
      <c r="I305" s="267">
        <v>7200</v>
      </c>
      <c r="O305" s="1"/>
    </row>
    <row r="306" spans="1:19" ht="15.95" customHeight="1" x14ac:dyDescent="0.2">
      <c r="A306" s="37"/>
      <c r="B306" s="37"/>
      <c r="C306" s="156" t="s">
        <v>811</v>
      </c>
      <c r="D306" s="153">
        <v>41</v>
      </c>
      <c r="E306" s="153" t="s">
        <v>812</v>
      </c>
      <c r="F306" s="267">
        <v>0</v>
      </c>
      <c r="G306" s="185">
        <v>16.989999999999998</v>
      </c>
      <c r="H306" s="184">
        <v>0</v>
      </c>
      <c r="I306" s="267">
        <v>17</v>
      </c>
      <c r="O306" s="1"/>
    </row>
    <row r="307" spans="1:19" ht="15" customHeight="1" x14ac:dyDescent="0.2">
      <c r="A307" s="368" t="s">
        <v>347</v>
      </c>
      <c r="B307" s="368"/>
      <c r="C307" s="369"/>
      <c r="D307" s="368"/>
      <c r="E307" s="368" t="s">
        <v>63</v>
      </c>
      <c r="F307" s="370">
        <f>SUM(F257:F306)</f>
        <v>116025</v>
      </c>
      <c r="G307" s="416">
        <f t="shared" ref="G307:I307" si="44">SUM(G257:G306)</f>
        <v>35936.28</v>
      </c>
      <c r="H307" s="372">
        <f t="shared" si="43"/>
        <v>30.972876535229478</v>
      </c>
      <c r="I307" s="370">
        <f t="shared" si="44"/>
        <v>137680</v>
      </c>
      <c r="J307" s="35">
        <f>SUM(F307)</f>
        <v>116025</v>
      </c>
      <c r="K307" s="35">
        <f t="shared" ref="K307:M307" si="45">SUM(G307)</f>
        <v>35936.28</v>
      </c>
      <c r="L307" s="35">
        <f t="shared" si="45"/>
        <v>30.972876535229478</v>
      </c>
      <c r="M307" s="35">
        <f t="shared" si="45"/>
        <v>137680</v>
      </c>
      <c r="N307" s="35"/>
      <c r="O307" s="4"/>
      <c r="P307" s="4"/>
      <c r="Q307" s="4"/>
      <c r="R307" s="4"/>
      <c r="S307" s="4"/>
    </row>
    <row r="308" spans="1:19" ht="15" customHeight="1" x14ac:dyDescent="0.2">
      <c r="A308" s="40"/>
      <c r="B308" s="77" t="s">
        <v>465</v>
      </c>
      <c r="C308" s="112" t="s">
        <v>74</v>
      </c>
      <c r="D308" s="38">
        <v>41</v>
      </c>
      <c r="E308" s="100" t="s">
        <v>517</v>
      </c>
      <c r="F308" s="267">
        <v>736</v>
      </c>
      <c r="G308" s="185">
        <v>736</v>
      </c>
      <c r="H308" s="184">
        <f t="shared" si="43"/>
        <v>100</v>
      </c>
      <c r="I308" s="267">
        <v>736</v>
      </c>
    </row>
    <row r="309" spans="1:19" ht="15" customHeight="1" x14ac:dyDescent="0.2">
      <c r="A309" s="37"/>
      <c r="B309" s="37"/>
      <c r="C309" s="50">
        <v>632002</v>
      </c>
      <c r="D309" s="37">
        <v>41</v>
      </c>
      <c r="E309" s="149" t="s">
        <v>645</v>
      </c>
      <c r="F309" s="267">
        <v>10</v>
      </c>
      <c r="G309" s="249">
        <v>0</v>
      </c>
      <c r="H309" s="184">
        <f t="shared" si="43"/>
        <v>0</v>
      </c>
      <c r="I309" s="267">
        <v>10</v>
      </c>
    </row>
    <row r="310" spans="1:19" ht="15" customHeight="1" x14ac:dyDescent="0.2">
      <c r="A310" s="378" t="s">
        <v>347</v>
      </c>
      <c r="B310" s="380"/>
      <c r="C310" s="385"/>
      <c r="D310" s="368"/>
      <c r="E310" s="380" t="s">
        <v>63</v>
      </c>
      <c r="F310" s="370">
        <f>SUM(F308:F309)</f>
        <v>746</v>
      </c>
      <c r="G310" s="416">
        <f t="shared" ref="G310:I310" si="46">SUM(G308:G309)</f>
        <v>736</v>
      </c>
      <c r="H310" s="372">
        <f t="shared" si="43"/>
        <v>98.659517426273453</v>
      </c>
      <c r="I310" s="370">
        <f t="shared" si="46"/>
        <v>746</v>
      </c>
      <c r="J310" s="35">
        <f>SUM(F310)</f>
        <v>746</v>
      </c>
      <c r="K310" s="35">
        <f t="shared" ref="K310:M310" si="47">SUM(G310)</f>
        <v>736</v>
      </c>
      <c r="L310" s="35">
        <f t="shared" si="47"/>
        <v>98.659517426273453</v>
      </c>
      <c r="M310" s="35">
        <f t="shared" si="47"/>
        <v>746</v>
      </c>
      <c r="N310" s="35"/>
      <c r="O310" s="4"/>
      <c r="P310" s="4"/>
      <c r="Q310" s="4"/>
      <c r="R310" s="4"/>
      <c r="S310" s="4"/>
    </row>
    <row r="311" spans="1:19" ht="15" customHeight="1" x14ac:dyDescent="0.2">
      <c r="A311" s="376"/>
      <c r="B311" s="386"/>
      <c r="C311" s="387"/>
      <c r="D311" s="386"/>
      <c r="E311" s="386"/>
      <c r="F311" s="388"/>
      <c r="G311" s="388"/>
      <c r="H311" s="388"/>
      <c r="I311" s="388"/>
      <c r="J311" s="35"/>
      <c r="K311" s="35"/>
      <c r="L311" s="35"/>
      <c r="M311" s="35"/>
      <c r="N311" s="35"/>
      <c r="O311" s="4"/>
      <c r="P311" s="4"/>
      <c r="Q311" s="4"/>
      <c r="R311" s="4"/>
      <c r="S311" s="4"/>
    </row>
    <row r="312" spans="1:19" ht="15" customHeight="1" x14ac:dyDescent="0.2">
      <c r="A312" s="376"/>
      <c r="B312" s="376"/>
      <c r="C312" s="389"/>
      <c r="D312" s="376"/>
      <c r="E312" s="376"/>
      <c r="F312" s="388"/>
      <c r="G312" s="388"/>
      <c r="H312" s="388"/>
      <c r="I312" s="388"/>
      <c r="J312" s="35"/>
      <c r="K312" s="35"/>
      <c r="L312" s="35"/>
      <c r="M312" s="35"/>
      <c r="N312" s="35"/>
      <c r="O312" s="4"/>
      <c r="P312" s="4"/>
      <c r="Q312" s="4"/>
      <c r="R312" s="4"/>
      <c r="S312" s="4"/>
    </row>
    <row r="313" spans="1:19" s="8" customFormat="1" ht="15" customHeight="1" x14ac:dyDescent="0.2">
      <c r="A313" s="45" t="s">
        <v>355</v>
      </c>
      <c r="B313" s="45"/>
      <c r="C313" s="72"/>
      <c r="D313" s="54"/>
      <c r="E313" s="54"/>
      <c r="F313" s="270"/>
      <c r="G313" s="253"/>
      <c r="H313" s="190"/>
      <c r="I313" s="270"/>
    </row>
    <row r="314" spans="1:19" s="3" customFormat="1" ht="15" customHeight="1" x14ac:dyDescent="0.2">
      <c r="A314" s="65"/>
      <c r="B314" s="65" t="s">
        <v>356</v>
      </c>
      <c r="C314" s="78"/>
      <c r="D314" s="79"/>
      <c r="E314" s="65"/>
      <c r="F314" s="270"/>
      <c r="G314" s="253"/>
      <c r="H314" s="190"/>
      <c r="I314" s="270"/>
    </row>
    <row r="315" spans="1:19" ht="15" customHeight="1" x14ac:dyDescent="0.2">
      <c r="A315" s="67" t="s">
        <v>357</v>
      </c>
      <c r="B315" s="70" t="s">
        <v>138</v>
      </c>
      <c r="C315" s="52"/>
      <c r="D315" s="44"/>
      <c r="E315" s="44" t="s">
        <v>139</v>
      </c>
      <c r="F315" s="267"/>
      <c r="G315" s="249"/>
      <c r="H315" s="184"/>
      <c r="I315" s="267"/>
    </row>
    <row r="316" spans="1:19" ht="15" customHeight="1" x14ac:dyDescent="0.2">
      <c r="A316" s="37"/>
      <c r="B316" s="46"/>
      <c r="C316" s="50">
        <v>642014</v>
      </c>
      <c r="D316" s="37">
        <v>41</v>
      </c>
      <c r="E316" s="37" t="s">
        <v>561</v>
      </c>
      <c r="F316" s="267">
        <v>1500</v>
      </c>
      <c r="G316" s="249">
        <v>0</v>
      </c>
      <c r="H316" s="184">
        <f t="shared" ref="H316:H317" si="48">SUM(G316/F316)*100</f>
        <v>0</v>
      </c>
      <c r="I316" s="267">
        <v>1500</v>
      </c>
    </row>
    <row r="317" spans="1:19" ht="15" customHeight="1" x14ac:dyDescent="0.2">
      <c r="A317" s="368" t="s">
        <v>357</v>
      </c>
      <c r="B317" s="368"/>
      <c r="C317" s="369"/>
      <c r="D317" s="368"/>
      <c r="E317" s="368" t="s">
        <v>63</v>
      </c>
      <c r="F317" s="370">
        <f>SUM(F316)</f>
        <v>1500</v>
      </c>
      <c r="G317" s="416">
        <f t="shared" ref="G317:I317" si="49">SUM(G316)</f>
        <v>0</v>
      </c>
      <c r="H317" s="372">
        <f t="shared" si="48"/>
        <v>0</v>
      </c>
      <c r="I317" s="370">
        <f t="shared" si="49"/>
        <v>1500</v>
      </c>
      <c r="J317" s="35">
        <f>SUM(F317)</f>
        <v>1500</v>
      </c>
      <c r="K317" s="35">
        <f t="shared" ref="K317:M317" si="50">SUM(G317)</f>
        <v>0</v>
      </c>
      <c r="L317" s="35">
        <f t="shared" si="50"/>
        <v>0</v>
      </c>
      <c r="M317" s="35">
        <f t="shared" si="50"/>
        <v>1500</v>
      </c>
      <c r="N317" s="35"/>
      <c r="O317" s="4"/>
      <c r="P317" s="4"/>
      <c r="Q317" s="4"/>
      <c r="R317" s="4"/>
      <c r="S317" s="4"/>
    </row>
    <row r="318" spans="1:19" s="8" customFormat="1" ht="15.95" customHeight="1" x14ac:dyDescent="0.2">
      <c r="A318" s="45" t="s">
        <v>266</v>
      </c>
      <c r="B318" s="45"/>
      <c r="C318" s="72"/>
      <c r="D318" s="54"/>
      <c r="E318" s="54"/>
      <c r="F318" s="270"/>
      <c r="G318" s="253"/>
      <c r="H318" s="190"/>
      <c r="I318" s="270"/>
    </row>
    <row r="319" spans="1:19" s="3" customFormat="1" ht="15.95" customHeight="1" x14ac:dyDescent="0.2">
      <c r="A319" s="65"/>
      <c r="B319" s="65" t="s">
        <v>358</v>
      </c>
      <c r="C319" s="78"/>
      <c r="D319" s="79"/>
      <c r="E319" s="65"/>
      <c r="F319" s="270"/>
      <c r="G319" s="253"/>
      <c r="H319" s="190"/>
      <c r="I319" s="270"/>
    </row>
    <row r="320" spans="1:19" ht="15.95" customHeight="1" x14ac:dyDescent="0.2">
      <c r="A320" s="40"/>
      <c r="B320" s="70" t="s">
        <v>140</v>
      </c>
      <c r="C320" s="52"/>
      <c r="D320" s="44"/>
      <c r="E320" s="44" t="s">
        <v>141</v>
      </c>
      <c r="F320" s="267"/>
      <c r="G320" s="249"/>
      <c r="H320" s="184"/>
      <c r="I320" s="267"/>
    </row>
    <row r="321" spans="1:9" ht="15.95" customHeight="1" x14ac:dyDescent="0.2">
      <c r="A321" s="37"/>
      <c r="B321" s="46"/>
      <c r="C321" s="111">
        <v>632001</v>
      </c>
      <c r="D321" s="37">
        <v>41</v>
      </c>
      <c r="E321" s="37" t="s">
        <v>498</v>
      </c>
      <c r="F321" s="267">
        <v>6583</v>
      </c>
      <c r="G321" s="249">
        <v>6968.2</v>
      </c>
      <c r="H321" s="184">
        <f t="shared" ref="H321:H341" si="51">SUM(G321/F321)*100</f>
        <v>105.85143551572232</v>
      </c>
      <c r="I321" s="267">
        <v>6968</v>
      </c>
    </row>
    <row r="322" spans="1:9" ht="15.95" customHeight="1" x14ac:dyDescent="0.2">
      <c r="A322" s="37"/>
      <c r="B322" s="46"/>
      <c r="C322" s="156">
        <v>641012</v>
      </c>
      <c r="D322" s="153">
        <v>41</v>
      </c>
      <c r="E322" s="186" t="s">
        <v>628</v>
      </c>
      <c r="F322" s="267">
        <v>14500</v>
      </c>
      <c r="G322" s="249">
        <v>0</v>
      </c>
      <c r="H322" s="184">
        <f t="shared" si="51"/>
        <v>0</v>
      </c>
      <c r="I322" s="267">
        <v>0</v>
      </c>
    </row>
    <row r="323" spans="1:9" ht="15.95" customHeight="1" x14ac:dyDescent="0.2">
      <c r="A323" s="37"/>
      <c r="B323" s="46"/>
      <c r="C323" s="156" t="s">
        <v>681</v>
      </c>
      <c r="D323" s="153">
        <v>41</v>
      </c>
      <c r="E323" s="153" t="s">
        <v>682</v>
      </c>
      <c r="F323" s="267">
        <v>8000</v>
      </c>
      <c r="G323" s="249">
        <v>8000</v>
      </c>
      <c r="H323" s="184">
        <f t="shared" si="51"/>
        <v>100</v>
      </c>
      <c r="I323" s="267">
        <v>8000</v>
      </c>
    </row>
    <row r="324" spans="1:9" ht="15.95" customHeight="1" x14ac:dyDescent="0.2">
      <c r="A324" s="37"/>
      <c r="B324" s="46"/>
      <c r="C324" s="111">
        <v>642002</v>
      </c>
      <c r="D324" s="37">
        <v>41</v>
      </c>
      <c r="E324" s="37" t="s">
        <v>142</v>
      </c>
      <c r="F324" s="267">
        <v>30000</v>
      </c>
      <c r="G324" s="249">
        <v>7500</v>
      </c>
      <c r="H324" s="184">
        <f t="shared" si="51"/>
        <v>25</v>
      </c>
      <c r="I324" s="267">
        <v>30000</v>
      </c>
    </row>
    <row r="325" spans="1:9" ht="15.95" customHeight="1" x14ac:dyDescent="0.2">
      <c r="A325" s="37"/>
      <c r="B325" s="46"/>
      <c r="C325" s="111">
        <v>642002</v>
      </c>
      <c r="D325" s="37">
        <v>41</v>
      </c>
      <c r="E325" s="37" t="s">
        <v>607</v>
      </c>
      <c r="F325" s="267">
        <v>800</v>
      </c>
      <c r="G325" s="249">
        <v>0</v>
      </c>
      <c r="H325" s="184">
        <f t="shared" si="51"/>
        <v>0</v>
      </c>
      <c r="I325" s="267">
        <v>800</v>
      </c>
    </row>
    <row r="326" spans="1:9" ht="15.95" customHeight="1" x14ac:dyDescent="0.2">
      <c r="A326" s="37"/>
      <c r="B326" s="46"/>
      <c r="C326" s="111">
        <v>642007</v>
      </c>
      <c r="D326" s="37">
        <v>41</v>
      </c>
      <c r="E326" s="149" t="s">
        <v>773</v>
      </c>
      <c r="F326" s="267">
        <v>6500</v>
      </c>
      <c r="G326" s="249">
        <v>0</v>
      </c>
      <c r="H326" s="184">
        <f t="shared" si="51"/>
        <v>0</v>
      </c>
      <c r="I326" s="267">
        <v>6500</v>
      </c>
    </row>
    <row r="327" spans="1:9" ht="15.95" customHeight="1" x14ac:dyDescent="0.2">
      <c r="A327" s="37"/>
      <c r="B327" s="46"/>
      <c r="C327" s="111" t="s">
        <v>495</v>
      </c>
      <c r="D327" s="37">
        <v>41</v>
      </c>
      <c r="E327" s="37" t="s">
        <v>496</v>
      </c>
      <c r="F327" s="267">
        <v>21000</v>
      </c>
      <c r="G327" s="249">
        <v>4750</v>
      </c>
      <c r="H327" s="184">
        <f t="shared" si="51"/>
        <v>22.61904761904762</v>
      </c>
      <c r="I327" s="267">
        <v>21000</v>
      </c>
    </row>
    <row r="328" spans="1:9" ht="15.95" customHeight="1" x14ac:dyDescent="0.2">
      <c r="A328" s="37"/>
      <c r="B328" s="46"/>
      <c r="C328" s="111" t="s">
        <v>41</v>
      </c>
      <c r="D328" s="37">
        <v>41</v>
      </c>
      <c r="E328" s="37" t="s">
        <v>432</v>
      </c>
      <c r="F328" s="267">
        <v>1100</v>
      </c>
      <c r="G328" s="249">
        <v>262.89999999999998</v>
      </c>
      <c r="H328" s="184">
        <f t="shared" si="51"/>
        <v>23.9</v>
      </c>
      <c r="I328" s="267">
        <v>1100</v>
      </c>
    </row>
    <row r="329" spans="1:9" ht="15.95" customHeight="1" x14ac:dyDescent="0.2">
      <c r="A329" s="37"/>
      <c r="B329" s="37"/>
      <c r="C329" s="111">
        <v>631001</v>
      </c>
      <c r="D329" s="37">
        <v>41</v>
      </c>
      <c r="E329" s="37" t="s">
        <v>5</v>
      </c>
      <c r="F329" s="267">
        <v>428</v>
      </c>
      <c r="G329" s="249">
        <v>116.13</v>
      </c>
      <c r="H329" s="184">
        <f t="shared" si="51"/>
        <v>27.133177570093459</v>
      </c>
      <c r="I329" s="267">
        <v>428</v>
      </c>
    </row>
    <row r="330" spans="1:9" ht="15.95" customHeight="1" x14ac:dyDescent="0.2">
      <c r="A330" s="37"/>
      <c r="B330" s="37"/>
      <c r="C330" s="111">
        <v>633010</v>
      </c>
      <c r="D330" s="37">
        <v>41</v>
      </c>
      <c r="E330" s="149" t="s">
        <v>721</v>
      </c>
      <c r="F330" s="267">
        <v>292</v>
      </c>
      <c r="G330" s="185">
        <v>0</v>
      </c>
      <c r="H330" s="184">
        <f t="shared" si="51"/>
        <v>0</v>
      </c>
      <c r="I330" s="267">
        <v>292</v>
      </c>
    </row>
    <row r="331" spans="1:9" ht="15.95" customHeight="1" x14ac:dyDescent="0.2">
      <c r="A331" s="37"/>
      <c r="B331" s="37"/>
      <c r="C331" s="111">
        <v>636001</v>
      </c>
      <c r="D331" s="37">
        <v>41</v>
      </c>
      <c r="E331" s="149" t="s">
        <v>722</v>
      </c>
      <c r="F331" s="267">
        <v>280</v>
      </c>
      <c r="G331" s="185">
        <v>0</v>
      </c>
      <c r="H331" s="184">
        <f t="shared" si="51"/>
        <v>0</v>
      </c>
      <c r="I331" s="267">
        <v>280</v>
      </c>
    </row>
    <row r="332" spans="1:9" ht="15.95" customHeight="1" x14ac:dyDescent="0.2">
      <c r="A332" s="37"/>
      <c r="B332" s="37"/>
      <c r="C332" s="111">
        <v>636001</v>
      </c>
      <c r="D332" s="37">
        <v>41</v>
      </c>
      <c r="E332" s="149" t="s">
        <v>817</v>
      </c>
      <c r="F332" s="267">
        <v>6400</v>
      </c>
      <c r="G332" s="185">
        <v>6400</v>
      </c>
      <c r="H332" s="184">
        <f t="shared" si="51"/>
        <v>100</v>
      </c>
      <c r="I332" s="267">
        <v>6400</v>
      </c>
    </row>
    <row r="333" spans="1:9" ht="15.95" customHeight="1" x14ac:dyDescent="0.2">
      <c r="A333" s="37"/>
      <c r="B333" s="37"/>
      <c r="C333" s="111">
        <v>637002</v>
      </c>
      <c r="D333" s="37">
        <v>41</v>
      </c>
      <c r="E333" s="149" t="s">
        <v>655</v>
      </c>
      <c r="F333" s="267">
        <v>1000</v>
      </c>
      <c r="G333" s="249">
        <v>0</v>
      </c>
      <c r="H333" s="184">
        <f t="shared" si="51"/>
        <v>0</v>
      </c>
      <c r="I333" s="267">
        <v>1000</v>
      </c>
    </row>
    <row r="334" spans="1:9" ht="15.95" customHeight="1" x14ac:dyDescent="0.2">
      <c r="A334" s="37"/>
      <c r="B334" s="37"/>
      <c r="C334" s="111" t="s">
        <v>161</v>
      </c>
      <c r="D334" s="37">
        <v>41</v>
      </c>
      <c r="E334" s="37" t="s">
        <v>560</v>
      </c>
      <c r="F334" s="267">
        <v>360</v>
      </c>
      <c r="G334" s="249">
        <v>0</v>
      </c>
      <c r="H334" s="184">
        <f t="shared" si="51"/>
        <v>0</v>
      </c>
      <c r="I334" s="267">
        <v>360</v>
      </c>
    </row>
    <row r="335" spans="1:9" ht="15.95" customHeight="1" x14ac:dyDescent="0.2">
      <c r="A335" s="37"/>
      <c r="B335" s="37"/>
      <c r="C335" s="156">
        <v>633006</v>
      </c>
      <c r="D335" s="153">
        <v>41</v>
      </c>
      <c r="E335" s="153" t="s">
        <v>654</v>
      </c>
      <c r="F335" s="280">
        <v>100</v>
      </c>
      <c r="G335" s="254">
        <v>286.58999999999997</v>
      </c>
      <c r="H335" s="184">
        <f t="shared" si="51"/>
        <v>286.58999999999997</v>
      </c>
      <c r="I335" s="280">
        <v>100</v>
      </c>
    </row>
    <row r="336" spans="1:9" ht="15.95" customHeight="1" x14ac:dyDescent="0.2">
      <c r="A336" s="37"/>
      <c r="B336" s="37"/>
      <c r="C336" s="111">
        <v>633006</v>
      </c>
      <c r="D336" s="37">
        <v>41</v>
      </c>
      <c r="E336" s="37" t="s">
        <v>614</v>
      </c>
      <c r="F336" s="267">
        <v>0</v>
      </c>
      <c r="G336" s="185">
        <v>568</v>
      </c>
      <c r="H336" s="184">
        <v>0</v>
      </c>
      <c r="I336" s="267">
        <v>600</v>
      </c>
    </row>
    <row r="337" spans="1:19" ht="15.95" customHeight="1" x14ac:dyDescent="0.2">
      <c r="A337" s="38"/>
      <c r="B337" s="38"/>
      <c r="C337" s="112">
        <v>633006</v>
      </c>
      <c r="D337" s="38">
        <v>41</v>
      </c>
      <c r="E337" s="37" t="s">
        <v>600</v>
      </c>
      <c r="F337" s="267">
        <v>28</v>
      </c>
      <c r="G337" s="185">
        <v>0</v>
      </c>
      <c r="H337" s="184">
        <f t="shared" si="51"/>
        <v>0</v>
      </c>
      <c r="I337" s="267">
        <v>28</v>
      </c>
    </row>
    <row r="338" spans="1:19" ht="15.95" customHeight="1" x14ac:dyDescent="0.2">
      <c r="A338" s="37"/>
      <c r="B338" s="37"/>
      <c r="C338" s="111" t="s">
        <v>549</v>
      </c>
      <c r="D338" s="37">
        <v>41</v>
      </c>
      <c r="E338" s="37" t="s">
        <v>550</v>
      </c>
      <c r="F338" s="272">
        <v>130</v>
      </c>
      <c r="G338" s="250">
        <v>35.61</v>
      </c>
      <c r="H338" s="184">
        <f t="shared" si="51"/>
        <v>27.392307692307693</v>
      </c>
      <c r="I338" s="272">
        <v>130</v>
      </c>
    </row>
    <row r="339" spans="1:19" ht="15.95" customHeight="1" x14ac:dyDescent="0.2">
      <c r="A339" s="38"/>
      <c r="B339" s="38"/>
      <c r="C339" s="51">
        <v>637004</v>
      </c>
      <c r="D339" s="38">
        <v>41</v>
      </c>
      <c r="E339" s="37" t="s">
        <v>562</v>
      </c>
      <c r="F339" s="272">
        <v>1900</v>
      </c>
      <c r="G339" s="250">
        <v>0</v>
      </c>
      <c r="H339" s="184">
        <f t="shared" si="51"/>
        <v>0</v>
      </c>
      <c r="I339" s="272">
        <v>1900</v>
      </c>
    </row>
    <row r="340" spans="1:19" ht="15.95" customHeight="1" x14ac:dyDescent="0.2">
      <c r="A340" s="38"/>
      <c r="B340" s="38"/>
      <c r="C340" s="51">
        <v>633010</v>
      </c>
      <c r="D340" s="38">
        <v>41</v>
      </c>
      <c r="E340" s="149" t="s">
        <v>656</v>
      </c>
      <c r="F340" s="272">
        <v>385</v>
      </c>
      <c r="G340" s="251">
        <v>0</v>
      </c>
      <c r="H340" s="184">
        <f t="shared" si="51"/>
        <v>0</v>
      </c>
      <c r="I340" s="272">
        <v>385</v>
      </c>
    </row>
    <row r="341" spans="1:19" ht="15.95" customHeight="1" x14ac:dyDescent="0.2">
      <c r="A341" s="368" t="s">
        <v>359</v>
      </c>
      <c r="B341" s="368"/>
      <c r="C341" s="369"/>
      <c r="D341" s="368"/>
      <c r="E341" s="368" t="s">
        <v>63</v>
      </c>
      <c r="F341" s="370">
        <f>SUM(F321:F340)</f>
        <v>99786</v>
      </c>
      <c r="G341" s="416">
        <f t="shared" ref="G341:I341" si="52">SUM(G321:G340)</f>
        <v>34887.43</v>
      </c>
      <c r="H341" s="372">
        <f t="shared" si="51"/>
        <v>34.962249213316497</v>
      </c>
      <c r="I341" s="370">
        <f t="shared" si="52"/>
        <v>86271</v>
      </c>
      <c r="J341" s="35">
        <f>SUM(F341)</f>
        <v>99786</v>
      </c>
      <c r="K341" s="35">
        <f t="shared" ref="K341:M341" si="53">SUM(G341)</f>
        <v>34887.43</v>
      </c>
      <c r="L341" s="35">
        <f t="shared" si="53"/>
        <v>34.962249213316497</v>
      </c>
      <c r="M341" s="35">
        <f t="shared" si="53"/>
        <v>86271</v>
      </c>
      <c r="N341" s="35"/>
      <c r="O341" s="4"/>
      <c r="P341" s="4"/>
      <c r="Q341" s="4"/>
      <c r="R341" s="4"/>
      <c r="S341" s="4"/>
    </row>
    <row r="342" spans="1:19" s="8" customFormat="1" ht="15.95" customHeight="1" x14ac:dyDescent="0.2">
      <c r="A342" s="64" t="s">
        <v>266</v>
      </c>
      <c r="B342" s="45"/>
      <c r="C342" s="72"/>
      <c r="D342" s="54"/>
      <c r="E342" s="54"/>
      <c r="F342" s="271"/>
      <c r="G342" s="131"/>
      <c r="H342" s="5"/>
      <c r="I342" s="271"/>
    </row>
    <row r="343" spans="1:19" s="3" customFormat="1" ht="15.95" customHeight="1" x14ac:dyDescent="0.2">
      <c r="A343" s="65"/>
      <c r="B343" s="65" t="s">
        <v>360</v>
      </c>
      <c r="C343" s="78"/>
      <c r="D343" s="79"/>
      <c r="E343" s="65"/>
      <c r="F343" s="270"/>
      <c r="G343" s="210"/>
      <c r="H343" s="183"/>
      <c r="I343" s="270"/>
    </row>
    <row r="344" spans="1:19" ht="15" customHeight="1" x14ac:dyDescent="0.2">
      <c r="A344" s="40"/>
      <c r="B344" s="70" t="s">
        <v>143</v>
      </c>
      <c r="C344" s="52"/>
      <c r="D344" s="44"/>
      <c r="E344" s="44" t="s">
        <v>144</v>
      </c>
      <c r="F344" s="267"/>
      <c r="G344" s="185"/>
      <c r="H344" s="181"/>
      <c r="I344" s="267"/>
    </row>
    <row r="345" spans="1:19" ht="15" customHeight="1" x14ac:dyDescent="0.2">
      <c r="A345" s="105" t="s">
        <v>361</v>
      </c>
      <c r="B345" s="46"/>
      <c r="C345" s="50">
        <v>632001</v>
      </c>
      <c r="D345" s="37">
        <v>41</v>
      </c>
      <c r="E345" s="37" t="s">
        <v>434</v>
      </c>
      <c r="F345" s="267">
        <v>400</v>
      </c>
      <c r="G345" s="185">
        <v>93.81</v>
      </c>
      <c r="H345" s="184">
        <f t="shared" ref="H345:H366" si="54">SUM(G345/F345)*100</f>
        <v>23.452500000000001</v>
      </c>
      <c r="I345" s="267">
        <v>400</v>
      </c>
    </row>
    <row r="346" spans="1:19" ht="15" customHeight="1" x14ac:dyDescent="0.2">
      <c r="A346" s="63"/>
      <c r="B346" s="46"/>
      <c r="C346" s="50">
        <v>635006</v>
      </c>
      <c r="D346" s="37">
        <v>41</v>
      </c>
      <c r="E346" s="37" t="s">
        <v>433</v>
      </c>
      <c r="F346" s="272">
        <v>200</v>
      </c>
      <c r="G346" s="250">
        <v>276.12</v>
      </c>
      <c r="H346" s="184">
        <f t="shared" si="54"/>
        <v>138.06</v>
      </c>
      <c r="I346" s="272">
        <v>300</v>
      </c>
    </row>
    <row r="347" spans="1:19" ht="15" customHeight="1" x14ac:dyDescent="0.2">
      <c r="A347" s="63"/>
      <c r="B347" s="46"/>
      <c r="C347" s="158" t="s">
        <v>106</v>
      </c>
      <c r="D347" s="37">
        <v>41</v>
      </c>
      <c r="E347" s="149" t="s">
        <v>729</v>
      </c>
      <c r="F347" s="272">
        <v>200</v>
      </c>
      <c r="G347" s="250">
        <v>0</v>
      </c>
      <c r="H347" s="184">
        <f t="shared" si="54"/>
        <v>0</v>
      </c>
      <c r="I347" s="272">
        <v>200</v>
      </c>
    </row>
    <row r="348" spans="1:19" ht="15" customHeight="1" x14ac:dyDescent="0.2">
      <c r="A348" s="63"/>
      <c r="B348" s="46"/>
      <c r="C348" s="111" t="s">
        <v>43</v>
      </c>
      <c r="D348" s="37">
        <v>41</v>
      </c>
      <c r="E348" s="149" t="s">
        <v>679</v>
      </c>
      <c r="F348" s="267">
        <v>200</v>
      </c>
      <c r="G348" s="249">
        <v>0</v>
      </c>
      <c r="H348" s="184">
        <f t="shared" si="54"/>
        <v>0</v>
      </c>
      <c r="I348" s="267">
        <v>200</v>
      </c>
    </row>
    <row r="349" spans="1:19" ht="15" customHeight="1" x14ac:dyDescent="0.2">
      <c r="A349" s="63"/>
      <c r="B349" s="46"/>
      <c r="C349" s="111" t="s">
        <v>92</v>
      </c>
      <c r="D349" s="37">
        <v>41</v>
      </c>
      <c r="E349" s="37" t="s">
        <v>551</v>
      </c>
      <c r="F349" s="267">
        <v>4100</v>
      </c>
      <c r="G349" s="185">
        <v>2898.19</v>
      </c>
      <c r="H349" s="184">
        <f t="shared" si="54"/>
        <v>70.687560975609756</v>
      </c>
      <c r="I349" s="267">
        <v>4100</v>
      </c>
    </row>
    <row r="350" spans="1:19" ht="15" customHeight="1" x14ac:dyDescent="0.2">
      <c r="A350" s="63"/>
      <c r="B350" s="46"/>
      <c r="C350" s="111" t="s">
        <v>475</v>
      </c>
      <c r="D350" s="37">
        <v>41</v>
      </c>
      <c r="E350" s="37" t="s">
        <v>552</v>
      </c>
      <c r="F350" s="267">
        <v>465</v>
      </c>
      <c r="G350" s="185">
        <v>300</v>
      </c>
      <c r="H350" s="184">
        <f t="shared" si="54"/>
        <v>64.516129032258064</v>
      </c>
      <c r="I350" s="267">
        <v>465</v>
      </c>
    </row>
    <row r="351" spans="1:19" ht="15" customHeight="1" x14ac:dyDescent="0.2">
      <c r="A351" s="63"/>
      <c r="B351" s="46"/>
      <c r="C351" s="150" t="s">
        <v>641</v>
      </c>
      <c r="D351" s="37">
        <v>41</v>
      </c>
      <c r="E351" s="149" t="s">
        <v>733</v>
      </c>
      <c r="F351" s="272">
        <v>500</v>
      </c>
      <c r="G351" s="250">
        <v>26.2</v>
      </c>
      <c r="H351" s="184">
        <f t="shared" si="54"/>
        <v>5.2399999999999993</v>
      </c>
      <c r="I351" s="272">
        <v>500</v>
      </c>
    </row>
    <row r="352" spans="1:19" ht="15" customHeight="1" x14ac:dyDescent="0.2">
      <c r="A352" s="63"/>
      <c r="B352" s="46"/>
      <c r="C352" s="150" t="s">
        <v>45</v>
      </c>
      <c r="D352" s="37">
        <v>41</v>
      </c>
      <c r="E352" s="149" t="s">
        <v>725</v>
      </c>
      <c r="F352" s="272">
        <v>5000</v>
      </c>
      <c r="G352" s="250">
        <v>815.62</v>
      </c>
      <c r="H352" s="184">
        <f t="shared" si="54"/>
        <v>16.3124</v>
      </c>
      <c r="I352" s="272">
        <v>4000</v>
      </c>
    </row>
    <row r="353" spans="1:19" ht="15" customHeight="1" x14ac:dyDescent="0.2">
      <c r="A353" s="63"/>
      <c r="B353" s="46"/>
      <c r="C353" s="111">
        <v>634004</v>
      </c>
      <c r="D353" s="37">
        <v>41</v>
      </c>
      <c r="E353" s="37" t="s">
        <v>476</v>
      </c>
      <c r="F353" s="272">
        <v>367</v>
      </c>
      <c r="G353" s="250">
        <v>0</v>
      </c>
      <c r="H353" s="184">
        <f t="shared" si="54"/>
        <v>0</v>
      </c>
      <c r="I353" s="272">
        <v>367</v>
      </c>
    </row>
    <row r="354" spans="1:19" ht="15" customHeight="1" x14ac:dyDescent="0.2">
      <c r="A354" s="63"/>
      <c r="B354" s="46"/>
      <c r="C354" s="111">
        <v>637005</v>
      </c>
      <c r="D354" s="37">
        <v>41</v>
      </c>
      <c r="E354" s="166" t="s">
        <v>609</v>
      </c>
      <c r="F354" s="272">
        <v>18000</v>
      </c>
      <c r="G354" s="250">
        <v>3251</v>
      </c>
      <c r="H354" s="184">
        <f t="shared" si="54"/>
        <v>18.06111111111111</v>
      </c>
      <c r="I354" s="272">
        <v>4000</v>
      </c>
    </row>
    <row r="355" spans="1:19" ht="15" customHeight="1" x14ac:dyDescent="0.2">
      <c r="A355" s="63"/>
      <c r="B355" s="46"/>
      <c r="C355" s="111" t="s">
        <v>41</v>
      </c>
      <c r="D355" s="37">
        <v>41</v>
      </c>
      <c r="E355" s="37" t="s">
        <v>145</v>
      </c>
      <c r="F355" s="272">
        <v>4000</v>
      </c>
      <c r="G355" s="250">
        <v>3022.01</v>
      </c>
      <c r="H355" s="184">
        <f t="shared" si="54"/>
        <v>75.550250000000005</v>
      </c>
      <c r="I355" s="272">
        <v>4000</v>
      </c>
    </row>
    <row r="356" spans="1:19" ht="15" customHeight="1" x14ac:dyDescent="0.2">
      <c r="A356" s="75"/>
      <c r="B356" s="68"/>
      <c r="C356" s="112" t="s">
        <v>553</v>
      </c>
      <c r="D356" s="38">
        <v>41</v>
      </c>
      <c r="E356" s="151" t="s">
        <v>819</v>
      </c>
      <c r="F356" s="267">
        <v>26</v>
      </c>
      <c r="G356" s="185">
        <v>25.34</v>
      </c>
      <c r="H356" s="184">
        <f t="shared" si="54"/>
        <v>97.461538461538467</v>
      </c>
      <c r="I356" s="267">
        <v>26</v>
      </c>
    </row>
    <row r="357" spans="1:19" ht="15" customHeight="1" x14ac:dyDescent="0.2">
      <c r="A357" s="75"/>
      <c r="B357" s="68"/>
      <c r="C357" s="154" t="s">
        <v>443</v>
      </c>
      <c r="D357" s="38">
        <v>41</v>
      </c>
      <c r="E357" s="151" t="s">
        <v>820</v>
      </c>
      <c r="F357" s="267">
        <v>0</v>
      </c>
      <c r="G357" s="185">
        <v>1</v>
      </c>
      <c r="H357" s="184">
        <v>0</v>
      </c>
      <c r="I357" s="267">
        <v>1</v>
      </c>
    </row>
    <row r="358" spans="1:19" ht="15" customHeight="1" x14ac:dyDescent="0.2">
      <c r="A358" s="75"/>
      <c r="B358" s="68"/>
      <c r="C358" s="112">
        <v>636002</v>
      </c>
      <c r="D358" s="38">
        <v>41</v>
      </c>
      <c r="E358" s="151" t="s">
        <v>821</v>
      </c>
      <c r="F358" s="267">
        <v>2610</v>
      </c>
      <c r="G358" s="185">
        <v>500</v>
      </c>
      <c r="H358" s="184">
        <f t="shared" si="54"/>
        <v>19.157088122605366</v>
      </c>
      <c r="I358" s="267">
        <v>2610</v>
      </c>
    </row>
    <row r="359" spans="1:19" ht="15" customHeight="1" x14ac:dyDescent="0.2">
      <c r="A359" s="75"/>
      <c r="B359" s="68"/>
      <c r="C359" s="51">
        <v>633006</v>
      </c>
      <c r="D359" s="38">
        <v>41</v>
      </c>
      <c r="E359" s="38" t="s">
        <v>606</v>
      </c>
      <c r="F359" s="272">
        <v>2600</v>
      </c>
      <c r="G359" s="250">
        <v>1065.4100000000001</v>
      </c>
      <c r="H359" s="184">
        <f t="shared" si="54"/>
        <v>40.977307692307697</v>
      </c>
      <c r="I359" s="272">
        <v>2600</v>
      </c>
    </row>
    <row r="360" spans="1:19" ht="15" customHeight="1" x14ac:dyDescent="0.2">
      <c r="A360" s="75"/>
      <c r="B360" s="68"/>
      <c r="C360" s="51">
        <v>642014</v>
      </c>
      <c r="D360" s="38">
        <v>41</v>
      </c>
      <c r="E360" s="38" t="s">
        <v>617</v>
      </c>
      <c r="F360" s="272">
        <v>2960</v>
      </c>
      <c r="G360" s="250">
        <v>0</v>
      </c>
      <c r="H360" s="184">
        <f t="shared" si="54"/>
        <v>0</v>
      </c>
      <c r="I360" s="272">
        <v>2960</v>
      </c>
    </row>
    <row r="361" spans="1:19" ht="15" customHeight="1" x14ac:dyDescent="0.2">
      <c r="A361" s="75"/>
      <c r="B361" s="68"/>
      <c r="C361" s="157" t="s">
        <v>703</v>
      </c>
      <c r="D361" s="155">
        <v>41</v>
      </c>
      <c r="E361" s="155" t="s">
        <v>730</v>
      </c>
      <c r="F361" s="272">
        <v>200</v>
      </c>
      <c r="G361" s="250">
        <v>0</v>
      </c>
      <c r="H361" s="184">
        <f t="shared" si="54"/>
        <v>0</v>
      </c>
      <c r="I361" s="272">
        <v>200</v>
      </c>
    </row>
    <row r="362" spans="1:19" ht="15" customHeight="1" x14ac:dyDescent="0.2">
      <c r="A362" s="75"/>
      <c r="B362" s="68"/>
      <c r="C362" s="157" t="s">
        <v>723</v>
      </c>
      <c r="D362" s="155">
        <v>41</v>
      </c>
      <c r="E362" s="155" t="s">
        <v>724</v>
      </c>
      <c r="F362" s="272">
        <v>65</v>
      </c>
      <c r="G362" s="250">
        <v>0</v>
      </c>
      <c r="H362" s="184">
        <f t="shared" si="54"/>
        <v>0</v>
      </c>
      <c r="I362" s="272">
        <v>65</v>
      </c>
    </row>
    <row r="363" spans="1:19" ht="15" customHeight="1" x14ac:dyDescent="0.2">
      <c r="A363" s="75"/>
      <c r="B363" s="68"/>
      <c r="C363" s="157" t="s">
        <v>726</v>
      </c>
      <c r="D363" s="155">
        <v>41</v>
      </c>
      <c r="E363" s="155" t="s">
        <v>727</v>
      </c>
      <c r="F363" s="272">
        <v>240</v>
      </c>
      <c r="G363" s="250">
        <v>0</v>
      </c>
      <c r="H363" s="184">
        <f t="shared" si="54"/>
        <v>0</v>
      </c>
      <c r="I363" s="272">
        <v>240</v>
      </c>
    </row>
    <row r="364" spans="1:19" ht="15" customHeight="1" x14ac:dyDescent="0.2">
      <c r="A364" s="75"/>
      <c r="B364" s="68"/>
      <c r="C364" s="157">
        <v>637002</v>
      </c>
      <c r="D364" s="155">
        <v>41</v>
      </c>
      <c r="E364" s="155" t="s">
        <v>728</v>
      </c>
      <c r="F364" s="272">
        <v>177</v>
      </c>
      <c r="G364" s="250">
        <v>0</v>
      </c>
      <c r="H364" s="184">
        <f t="shared" si="54"/>
        <v>0</v>
      </c>
      <c r="I364" s="272">
        <v>177</v>
      </c>
    </row>
    <row r="365" spans="1:19" ht="15" customHeight="1" x14ac:dyDescent="0.2">
      <c r="A365" s="75"/>
      <c r="B365" s="68"/>
      <c r="C365" s="157" t="s">
        <v>73</v>
      </c>
      <c r="D365" s="155">
        <v>41</v>
      </c>
      <c r="E365" s="155" t="s">
        <v>818</v>
      </c>
      <c r="F365" s="272">
        <v>0</v>
      </c>
      <c r="G365" s="250">
        <v>905.12</v>
      </c>
      <c r="H365" s="184">
        <v>0</v>
      </c>
      <c r="I365" s="272">
        <v>2750</v>
      </c>
    </row>
    <row r="366" spans="1:19" ht="15" customHeight="1" x14ac:dyDescent="0.2">
      <c r="A366" s="368" t="s">
        <v>361</v>
      </c>
      <c r="B366" s="368"/>
      <c r="C366" s="369"/>
      <c r="D366" s="368"/>
      <c r="E366" s="368" t="s">
        <v>63</v>
      </c>
      <c r="F366" s="370">
        <f>SUM(F345:F365)</f>
        <v>42310</v>
      </c>
      <c r="G366" s="416">
        <f t="shared" ref="G366:I366" si="55">SUM(G345:G365)</f>
        <v>13179.820000000002</v>
      </c>
      <c r="H366" s="372">
        <f t="shared" si="54"/>
        <v>31.150602694398493</v>
      </c>
      <c r="I366" s="370">
        <f t="shared" si="55"/>
        <v>30161</v>
      </c>
      <c r="J366" s="35">
        <f>SUM(F366)</f>
        <v>42310</v>
      </c>
      <c r="K366" s="35">
        <f t="shared" ref="K366:M366" si="56">SUM(G366)</f>
        <v>13179.820000000002</v>
      </c>
      <c r="L366" s="35">
        <f t="shared" si="56"/>
        <v>31.150602694398493</v>
      </c>
      <c r="M366" s="35">
        <f t="shared" si="56"/>
        <v>30161</v>
      </c>
      <c r="N366" s="35"/>
      <c r="O366" s="4"/>
      <c r="P366" s="4"/>
      <c r="Q366" s="4"/>
      <c r="R366" s="4"/>
      <c r="S366" s="4"/>
    </row>
    <row r="367" spans="1:19" s="8" customFormat="1" ht="15.95" customHeight="1" x14ac:dyDescent="0.2">
      <c r="A367" s="45" t="s">
        <v>266</v>
      </c>
      <c r="B367" s="80"/>
      <c r="C367" s="81"/>
      <c r="D367" s="54"/>
      <c r="E367" s="54"/>
      <c r="F367" s="270"/>
      <c r="G367" s="210"/>
      <c r="H367" s="183"/>
      <c r="I367" s="270"/>
    </row>
    <row r="368" spans="1:19" s="3" customFormat="1" ht="15.95" customHeight="1" x14ac:dyDescent="0.2">
      <c r="A368" s="65"/>
      <c r="B368" s="65" t="s">
        <v>362</v>
      </c>
      <c r="C368" s="78"/>
      <c r="D368" s="79"/>
      <c r="E368" s="65"/>
      <c r="F368" s="270"/>
      <c r="G368" s="210"/>
      <c r="H368" s="183"/>
      <c r="I368" s="270"/>
    </row>
    <row r="369" spans="1:19" ht="15.95" customHeight="1" x14ac:dyDescent="0.2">
      <c r="A369" s="40"/>
      <c r="B369" s="44" t="s">
        <v>499</v>
      </c>
      <c r="C369" s="52"/>
      <c r="D369" s="44"/>
      <c r="E369" s="44" t="s">
        <v>146</v>
      </c>
      <c r="F369" s="267"/>
      <c r="G369" s="185"/>
      <c r="H369" s="181"/>
      <c r="I369" s="267"/>
    </row>
    <row r="370" spans="1:19" ht="15.95" customHeight="1" x14ac:dyDescent="0.2">
      <c r="A370" s="105" t="s">
        <v>376</v>
      </c>
      <c r="B370" s="46"/>
      <c r="C370" s="50">
        <v>633016</v>
      </c>
      <c r="D370" s="37">
        <v>41</v>
      </c>
      <c r="E370" s="37" t="s">
        <v>477</v>
      </c>
      <c r="F370" s="267">
        <v>300</v>
      </c>
      <c r="G370" s="185">
        <v>80.3</v>
      </c>
      <c r="H370" s="184">
        <f t="shared" ref="H370:H373" si="57">SUM(G370/F370)*100</f>
        <v>26.766666666666666</v>
      </c>
      <c r="I370" s="267">
        <v>300</v>
      </c>
    </row>
    <row r="371" spans="1:19" ht="15.95" customHeight="1" x14ac:dyDescent="0.2">
      <c r="A371" s="37"/>
      <c r="B371" s="46"/>
      <c r="C371" s="50">
        <v>637027</v>
      </c>
      <c r="D371" s="37">
        <v>41</v>
      </c>
      <c r="E371" s="37" t="s">
        <v>147</v>
      </c>
      <c r="F371" s="267">
        <v>390</v>
      </c>
      <c r="G371" s="185">
        <v>60</v>
      </c>
      <c r="H371" s="184">
        <f t="shared" si="57"/>
        <v>15.384615384615385</v>
      </c>
      <c r="I371" s="267">
        <v>390</v>
      </c>
    </row>
    <row r="372" spans="1:19" ht="15.95" customHeight="1" x14ac:dyDescent="0.2">
      <c r="A372" s="37"/>
      <c r="B372" s="46"/>
      <c r="C372" s="50">
        <v>621</v>
      </c>
      <c r="D372" s="37">
        <v>41</v>
      </c>
      <c r="E372" s="37" t="s">
        <v>599</v>
      </c>
      <c r="F372" s="267">
        <v>124</v>
      </c>
      <c r="G372" s="249">
        <v>19.53</v>
      </c>
      <c r="H372" s="184">
        <f t="shared" si="57"/>
        <v>15.75</v>
      </c>
      <c r="I372" s="267">
        <v>124</v>
      </c>
    </row>
    <row r="373" spans="1:19" ht="15.95" customHeight="1" x14ac:dyDescent="0.2">
      <c r="A373" s="382" t="s">
        <v>376</v>
      </c>
      <c r="B373" s="368"/>
      <c r="C373" s="369"/>
      <c r="D373" s="368"/>
      <c r="E373" s="368" t="s">
        <v>63</v>
      </c>
      <c r="F373" s="370">
        <f>SUM(F370:F372)</f>
        <v>814</v>
      </c>
      <c r="G373" s="416">
        <f t="shared" ref="G373:I373" si="58">SUM(G370:G372)</f>
        <v>159.83000000000001</v>
      </c>
      <c r="H373" s="372">
        <f t="shared" si="57"/>
        <v>19.635135135135137</v>
      </c>
      <c r="I373" s="370">
        <f t="shared" si="58"/>
        <v>814</v>
      </c>
      <c r="J373" s="35">
        <f>SUM(F373)</f>
        <v>814</v>
      </c>
      <c r="K373" s="35">
        <f t="shared" ref="K373:M373" si="59">SUM(G373)</f>
        <v>159.83000000000001</v>
      </c>
      <c r="L373" s="35">
        <f t="shared" si="59"/>
        <v>19.635135135135137</v>
      </c>
      <c r="M373" s="35">
        <f t="shared" si="59"/>
        <v>814</v>
      </c>
      <c r="N373" s="35"/>
      <c r="O373" s="4"/>
      <c r="P373" s="4"/>
      <c r="Q373" s="4"/>
      <c r="R373" s="4"/>
      <c r="S373" s="4"/>
    </row>
    <row r="374" spans="1:19" s="8" customFormat="1" ht="15.95" customHeight="1" x14ac:dyDescent="0.2">
      <c r="A374" s="45" t="s">
        <v>272</v>
      </c>
      <c r="B374" s="54"/>
      <c r="C374" s="53"/>
      <c r="D374" s="54"/>
      <c r="E374" s="54"/>
      <c r="F374" s="270"/>
      <c r="G374" s="210"/>
      <c r="H374" s="183"/>
      <c r="I374" s="270"/>
    </row>
    <row r="375" spans="1:19" s="6" customFormat="1" ht="15.95" customHeight="1" x14ac:dyDescent="0.2">
      <c r="A375" s="58" t="s">
        <v>382</v>
      </c>
      <c r="B375" s="65" t="s">
        <v>397</v>
      </c>
      <c r="C375" s="66"/>
      <c r="D375" s="58"/>
      <c r="E375" s="58"/>
      <c r="F375" s="270"/>
      <c r="G375" s="253"/>
      <c r="H375" s="190"/>
      <c r="I375" s="270"/>
    </row>
    <row r="376" spans="1:19" ht="15.95" customHeight="1" x14ac:dyDescent="0.2">
      <c r="A376" s="40"/>
      <c r="B376" s="70" t="s">
        <v>148</v>
      </c>
      <c r="C376" s="52"/>
      <c r="D376" s="44"/>
      <c r="E376" s="44" t="s">
        <v>149</v>
      </c>
      <c r="F376" s="267"/>
      <c r="G376" s="249"/>
      <c r="H376" s="184"/>
      <c r="I376" s="267"/>
    </row>
    <row r="377" spans="1:19" ht="15.95" customHeight="1" x14ac:dyDescent="0.2">
      <c r="A377" s="63" t="s">
        <v>273</v>
      </c>
      <c r="B377" s="46"/>
      <c r="C377" s="50">
        <v>632001</v>
      </c>
      <c r="D377" s="37">
        <v>41</v>
      </c>
      <c r="E377" s="37" t="s">
        <v>150</v>
      </c>
      <c r="F377" s="267">
        <v>3898</v>
      </c>
      <c r="G377" s="249">
        <v>3523.95</v>
      </c>
      <c r="H377" s="184">
        <f t="shared" ref="H377:H380" si="60">SUM(G377/F377)*100</f>
        <v>90.404053360697787</v>
      </c>
      <c r="I377" s="267">
        <v>3524</v>
      </c>
    </row>
    <row r="378" spans="1:19" ht="15.95" customHeight="1" x14ac:dyDescent="0.2">
      <c r="A378" s="63"/>
      <c r="B378" s="46"/>
      <c r="C378" s="50">
        <v>632003</v>
      </c>
      <c r="D378" s="37">
        <v>41</v>
      </c>
      <c r="E378" s="37" t="s">
        <v>151</v>
      </c>
      <c r="F378" s="272">
        <v>470</v>
      </c>
      <c r="G378" s="251">
        <v>971.7</v>
      </c>
      <c r="H378" s="184">
        <f t="shared" si="60"/>
        <v>206.74468085106383</v>
      </c>
      <c r="I378" s="272">
        <v>972</v>
      </c>
    </row>
    <row r="379" spans="1:19" ht="15.95" customHeight="1" x14ac:dyDescent="0.2">
      <c r="A379" s="37"/>
      <c r="B379" s="37"/>
      <c r="C379" s="50">
        <v>635005</v>
      </c>
      <c r="D379" s="37">
        <v>41</v>
      </c>
      <c r="E379" s="149" t="s">
        <v>678</v>
      </c>
      <c r="F379" s="272">
        <v>3000</v>
      </c>
      <c r="G379" s="251">
        <v>854.93</v>
      </c>
      <c r="H379" s="184">
        <f t="shared" si="60"/>
        <v>28.497666666666667</v>
      </c>
      <c r="I379" s="272">
        <v>3000</v>
      </c>
    </row>
    <row r="380" spans="1:19" ht="15.95" customHeight="1" x14ac:dyDescent="0.2">
      <c r="A380" s="368" t="s">
        <v>273</v>
      </c>
      <c r="B380" s="368"/>
      <c r="C380" s="369"/>
      <c r="D380" s="368"/>
      <c r="E380" s="368" t="s">
        <v>63</v>
      </c>
      <c r="F380" s="370">
        <f>SUM(F377:F379)</f>
        <v>7368</v>
      </c>
      <c r="G380" s="416">
        <f t="shared" ref="G380:I380" si="61">SUM(G377:G379)</f>
        <v>5350.58</v>
      </c>
      <c r="H380" s="372">
        <f t="shared" si="60"/>
        <v>72.619163952225847</v>
      </c>
      <c r="I380" s="370">
        <f t="shared" si="61"/>
        <v>7496</v>
      </c>
      <c r="J380" s="35">
        <f t="shared" ref="J380:M380" si="62">SUM(F380)</f>
        <v>7368</v>
      </c>
      <c r="K380" s="35">
        <f t="shared" si="62"/>
        <v>5350.58</v>
      </c>
      <c r="L380" s="35">
        <f t="shared" si="62"/>
        <v>72.619163952225847</v>
      </c>
      <c r="M380" s="35">
        <f t="shared" si="62"/>
        <v>7496</v>
      </c>
      <c r="N380" s="35"/>
      <c r="O380" s="4"/>
      <c r="P380" s="4"/>
      <c r="Q380" s="4"/>
      <c r="R380" s="4"/>
      <c r="S380" s="4"/>
    </row>
    <row r="381" spans="1:19" s="8" customFormat="1" ht="15.95" customHeight="1" x14ac:dyDescent="0.2">
      <c r="A381" s="45" t="s">
        <v>257</v>
      </c>
      <c r="B381" s="45"/>
      <c r="C381" s="72"/>
      <c r="D381" s="45"/>
      <c r="E381" s="45"/>
      <c r="F381" s="270"/>
      <c r="G381" s="210"/>
      <c r="H381" s="183"/>
      <c r="I381" s="270"/>
    </row>
    <row r="382" spans="1:19" s="6" customFormat="1" ht="15.95" customHeight="1" x14ac:dyDescent="0.2">
      <c r="A382" s="65" t="s">
        <v>398</v>
      </c>
      <c r="B382" s="65" t="s">
        <v>399</v>
      </c>
      <c r="C382" s="82"/>
      <c r="D382" s="65"/>
      <c r="E382" s="65"/>
      <c r="F382" s="270"/>
      <c r="G382" s="210"/>
      <c r="H382" s="183"/>
      <c r="I382" s="270"/>
    </row>
    <row r="383" spans="1:19" ht="15.95" customHeight="1" x14ac:dyDescent="0.2">
      <c r="A383" s="40"/>
      <c r="B383" s="70" t="s">
        <v>152</v>
      </c>
      <c r="C383" s="52"/>
      <c r="D383" s="44"/>
      <c r="E383" s="44" t="s">
        <v>153</v>
      </c>
      <c r="F383" s="267"/>
      <c r="G383" s="185"/>
      <c r="H383" s="181"/>
      <c r="I383" s="267"/>
    </row>
    <row r="384" spans="1:19" ht="15.95" customHeight="1" x14ac:dyDescent="0.2">
      <c r="A384" s="63" t="s">
        <v>363</v>
      </c>
      <c r="B384" s="46"/>
      <c r="C384" s="111" t="s">
        <v>154</v>
      </c>
      <c r="D384" s="37">
        <v>41</v>
      </c>
      <c r="E384" s="37" t="s">
        <v>155</v>
      </c>
      <c r="F384" s="272">
        <v>166</v>
      </c>
      <c r="G384" s="250">
        <v>196.16</v>
      </c>
      <c r="H384" s="184">
        <f t="shared" ref="H384:H388" si="63">SUM(G384/F384)*100</f>
        <v>118.16867469879517</v>
      </c>
      <c r="I384" s="272">
        <v>196</v>
      </c>
    </row>
    <row r="385" spans="1:19" ht="15.95" customHeight="1" x14ac:dyDescent="0.2">
      <c r="A385" s="37"/>
      <c r="B385" s="46"/>
      <c r="C385" s="111" t="s">
        <v>156</v>
      </c>
      <c r="D385" s="37">
        <v>41</v>
      </c>
      <c r="E385" s="37" t="s">
        <v>554</v>
      </c>
      <c r="F385" s="272">
        <v>150</v>
      </c>
      <c r="G385" s="250">
        <v>0</v>
      </c>
      <c r="H385" s="184">
        <f t="shared" si="63"/>
        <v>0</v>
      </c>
      <c r="I385" s="272">
        <v>150</v>
      </c>
    </row>
    <row r="386" spans="1:19" ht="15.95" customHeight="1" x14ac:dyDescent="0.2">
      <c r="A386" s="37"/>
      <c r="B386" s="46"/>
      <c r="C386" s="111">
        <v>642006</v>
      </c>
      <c r="D386" s="37">
        <v>41</v>
      </c>
      <c r="E386" s="37" t="s">
        <v>157</v>
      </c>
      <c r="F386" s="272">
        <v>4443</v>
      </c>
      <c r="G386" s="250">
        <v>395.4</v>
      </c>
      <c r="H386" s="184">
        <f t="shared" si="63"/>
        <v>8.8993923024983115</v>
      </c>
      <c r="I386" s="272">
        <v>4443</v>
      </c>
    </row>
    <row r="387" spans="1:19" ht="15.95" customHeight="1" x14ac:dyDescent="0.2">
      <c r="A387" s="37"/>
      <c r="B387" s="46"/>
      <c r="C387" s="111" t="s">
        <v>158</v>
      </c>
      <c r="D387" s="37">
        <v>41</v>
      </c>
      <c r="E387" s="37" t="s">
        <v>618</v>
      </c>
      <c r="F387" s="272">
        <v>1352</v>
      </c>
      <c r="G387" s="250">
        <v>2704.02</v>
      </c>
      <c r="H387" s="184">
        <f t="shared" si="63"/>
        <v>200.00147928994082</v>
      </c>
      <c r="I387" s="272">
        <v>2704</v>
      </c>
    </row>
    <row r="388" spans="1:19" ht="15.95" customHeight="1" x14ac:dyDescent="0.2">
      <c r="A388" s="368" t="s">
        <v>363</v>
      </c>
      <c r="B388" s="368"/>
      <c r="C388" s="369"/>
      <c r="D388" s="368"/>
      <c r="E388" s="368" t="s">
        <v>63</v>
      </c>
      <c r="F388" s="370">
        <f>SUM(F384:F387)</f>
        <v>6111</v>
      </c>
      <c r="G388" s="416">
        <f t="shared" ref="G388:I388" si="64">SUM(G384:G387)</f>
        <v>3295.58</v>
      </c>
      <c r="H388" s="372">
        <f t="shared" si="63"/>
        <v>53.928653248240877</v>
      </c>
      <c r="I388" s="370">
        <f t="shared" si="64"/>
        <v>7493</v>
      </c>
      <c r="J388" s="35">
        <f>SUM(F388)</f>
        <v>6111</v>
      </c>
      <c r="K388" s="35">
        <f t="shared" ref="K388:M388" si="65">SUM(G388)</f>
        <v>3295.58</v>
      </c>
      <c r="L388" s="35">
        <f t="shared" si="65"/>
        <v>53.928653248240877</v>
      </c>
      <c r="M388" s="35">
        <f t="shared" si="65"/>
        <v>7493</v>
      </c>
      <c r="N388" s="35"/>
      <c r="O388" s="4"/>
      <c r="P388" s="4"/>
      <c r="Q388" s="4"/>
      <c r="R388" s="4"/>
      <c r="S388" s="4"/>
    </row>
    <row r="389" spans="1:19" s="8" customFormat="1" ht="15.95" customHeight="1" x14ac:dyDescent="0.2">
      <c r="A389" s="45" t="s">
        <v>274</v>
      </c>
      <c r="B389" s="54"/>
      <c r="C389" s="53"/>
      <c r="D389" s="54"/>
      <c r="E389" s="54"/>
      <c r="F389" s="270"/>
      <c r="G389" s="210"/>
      <c r="H389" s="183"/>
      <c r="I389" s="270"/>
    </row>
    <row r="390" spans="1:19" s="6" customFormat="1" ht="15.95" customHeight="1" x14ac:dyDescent="0.2">
      <c r="A390" s="58" t="s">
        <v>382</v>
      </c>
      <c r="B390" s="65" t="s">
        <v>400</v>
      </c>
      <c r="C390" s="66"/>
      <c r="D390" s="58"/>
      <c r="E390" s="58"/>
      <c r="F390" s="270"/>
      <c r="G390" s="210"/>
      <c r="H390" s="183"/>
      <c r="I390" s="270"/>
    </row>
    <row r="391" spans="1:19" ht="15.95" customHeight="1" x14ac:dyDescent="0.2">
      <c r="A391" s="40"/>
      <c r="B391" s="70" t="s">
        <v>159</v>
      </c>
      <c r="C391" s="52"/>
      <c r="D391" s="44"/>
      <c r="E391" s="44" t="s">
        <v>160</v>
      </c>
      <c r="F391" s="267"/>
      <c r="G391" s="185"/>
      <c r="H391" s="181"/>
      <c r="I391" s="267"/>
    </row>
    <row r="392" spans="1:19" ht="15.95" customHeight="1" x14ac:dyDescent="0.2">
      <c r="A392" s="63" t="s">
        <v>334</v>
      </c>
      <c r="B392" s="42" t="s">
        <v>159</v>
      </c>
      <c r="C392" s="50">
        <v>611.63300000000004</v>
      </c>
      <c r="D392" s="37">
        <v>41</v>
      </c>
      <c r="E392" s="37" t="s">
        <v>302</v>
      </c>
      <c r="F392" s="267">
        <v>287335</v>
      </c>
      <c r="G392" s="185">
        <v>70865.73</v>
      </c>
      <c r="H392" s="184">
        <f t="shared" ref="H392:H402" si="66">SUM(G392/F392)*100</f>
        <v>24.66310404231994</v>
      </c>
      <c r="I392" s="267">
        <v>287335</v>
      </c>
    </row>
    <row r="393" spans="1:19" ht="15.95" customHeight="1" x14ac:dyDescent="0.2">
      <c r="A393" s="63" t="s">
        <v>334</v>
      </c>
      <c r="B393" s="70" t="s">
        <v>159</v>
      </c>
      <c r="C393" s="37">
        <v>630</v>
      </c>
      <c r="D393" s="43">
        <v>111</v>
      </c>
      <c r="E393" s="37" t="s">
        <v>299</v>
      </c>
      <c r="F393" s="272">
        <v>7000</v>
      </c>
      <c r="G393" s="250">
        <v>968</v>
      </c>
      <c r="H393" s="184">
        <f t="shared" si="66"/>
        <v>13.828571428571429</v>
      </c>
      <c r="I393" s="272">
        <v>7000</v>
      </c>
    </row>
    <row r="394" spans="1:19" ht="15.95" customHeight="1" x14ac:dyDescent="0.2">
      <c r="A394" s="63"/>
      <c r="B394" s="70"/>
      <c r="C394" s="149" t="s">
        <v>308</v>
      </c>
      <c r="D394" s="167">
        <v>41</v>
      </c>
      <c r="E394" s="149" t="s">
        <v>718</v>
      </c>
      <c r="F394" s="272">
        <v>0</v>
      </c>
      <c r="G394" s="250">
        <v>1560</v>
      </c>
      <c r="H394" s="184">
        <v>0</v>
      </c>
      <c r="I394" s="272">
        <v>1560</v>
      </c>
    </row>
    <row r="395" spans="1:19" ht="15.95" customHeight="1" x14ac:dyDescent="0.2">
      <c r="A395" s="63"/>
      <c r="B395" s="70"/>
      <c r="C395" s="149" t="s">
        <v>719</v>
      </c>
      <c r="D395" s="43">
        <v>41</v>
      </c>
      <c r="E395" s="149" t="s">
        <v>720</v>
      </c>
      <c r="F395" s="272">
        <v>0</v>
      </c>
      <c r="G395" s="250">
        <v>780</v>
      </c>
      <c r="H395" s="184">
        <v>0</v>
      </c>
      <c r="I395" s="272">
        <v>780</v>
      </c>
    </row>
    <row r="396" spans="1:19" ht="15.95" customHeight="1" x14ac:dyDescent="0.2">
      <c r="A396" s="63"/>
      <c r="B396" s="70"/>
      <c r="C396" s="153">
        <v>637015</v>
      </c>
      <c r="D396" s="153">
        <v>41</v>
      </c>
      <c r="E396" s="153" t="s">
        <v>629</v>
      </c>
      <c r="F396" s="272">
        <v>359</v>
      </c>
      <c r="G396" s="250">
        <v>358.82</v>
      </c>
      <c r="H396" s="184">
        <f t="shared" si="66"/>
        <v>99.949860724233986</v>
      </c>
      <c r="I396" s="272">
        <v>359</v>
      </c>
    </row>
    <row r="397" spans="1:19" ht="15.95" customHeight="1" x14ac:dyDescent="0.2">
      <c r="A397" s="37"/>
      <c r="B397" s="42" t="s">
        <v>159</v>
      </c>
      <c r="C397" s="63">
        <v>633006</v>
      </c>
      <c r="D397" s="83">
        <v>41</v>
      </c>
      <c r="E397" s="63" t="s">
        <v>298</v>
      </c>
      <c r="F397" s="276">
        <v>14040</v>
      </c>
      <c r="G397" s="250">
        <v>0</v>
      </c>
      <c r="H397" s="184">
        <f t="shared" si="66"/>
        <v>0</v>
      </c>
      <c r="I397" s="276">
        <v>14040</v>
      </c>
    </row>
    <row r="398" spans="1:19" ht="15.95" customHeight="1" x14ac:dyDescent="0.2">
      <c r="A398" s="37"/>
      <c r="B398" s="42"/>
      <c r="C398" s="176">
        <v>633011</v>
      </c>
      <c r="D398" s="176">
        <v>41</v>
      </c>
      <c r="E398" s="71" t="s">
        <v>766</v>
      </c>
      <c r="F398" s="267">
        <v>17000</v>
      </c>
      <c r="G398" s="185">
        <v>6810.51</v>
      </c>
      <c r="H398" s="184">
        <f t="shared" si="66"/>
        <v>40.061823529411768</v>
      </c>
      <c r="I398" s="267">
        <v>17000</v>
      </c>
    </row>
    <row r="399" spans="1:19" ht="15.95" customHeight="1" x14ac:dyDescent="0.2">
      <c r="A399" s="37"/>
      <c r="B399" s="42"/>
      <c r="C399" s="176">
        <v>633011</v>
      </c>
      <c r="D399" s="176">
        <v>111</v>
      </c>
      <c r="E399" s="65" t="s">
        <v>762</v>
      </c>
      <c r="F399" s="267">
        <v>9000</v>
      </c>
      <c r="G399" s="185">
        <v>0</v>
      </c>
      <c r="H399" s="184">
        <f t="shared" si="66"/>
        <v>0</v>
      </c>
      <c r="I399" s="267">
        <v>9000</v>
      </c>
    </row>
    <row r="400" spans="1:19" ht="15.95" customHeight="1" x14ac:dyDescent="0.2">
      <c r="A400" s="37"/>
      <c r="B400" s="42"/>
      <c r="C400" s="176">
        <v>633011</v>
      </c>
      <c r="D400" s="155" t="s">
        <v>786</v>
      </c>
      <c r="E400" s="337" t="s">
        <v>850</v>
      </c>
      <c r="F400" s="274">
        <v>0</v>
      </c>
      <c r="G400" s="344">
        <v>0</v>
      </c>
      <c r="H400" s="184">
        <v>0</v>
      </c>
      <c r="I400" s="274">
        <v>2530</v>
      </c>
    </row>
    <row r="401" spans="1:19" ht="15.95" customHeight="1" x14ac:dyDescent="0.2">
      <c r="A401" s="37"/>
      <c r="B401" s="42"/>
      <c r="C401" s="63">
        <v>633006</v>
      </c>
      <c r="D401" s="153" t="s">
        <v>786</v>
      </c>
      <c r="E401" s="337" t="s">
        <v>848</v>
      </c>
      <c r="F401" s="274">
        <v>0</v>
      </c>
      <c r="G401" s="344">
        <v>0</v>
      </c>
      <c r="H401" s="184">
        <v>0</v>
      </c>
      <c r="I401" s="274">
        <v>4488</v>
      </c>
    </row>
    <row r="402" spans="1:19" ht="15.95" customHeight="1" x14ac:dyDescent="0.2">
      <c r="A402" s="368" t="s">
        <v>334</v>
      </c>
      <c r="B402" s="368"/>
      <c r="C402" s="368"/>
      <c r="D402" s="391"/>
      <c r="E402" s="390" t="s">
        <v>63</v>
      </c>
      <c r="F402" s="370">
        <f>SUM(F392:F401)</f>
        <v>334734</v>
      </c>
      <c r="G402" s="416">
        <f t="shared" ref="G402:I402" si="67">SUM(G392:G401)</f>
        <v>81343.06</v>
      </c>
      <c r="H402" s="372">
        <f t="shared" si="66"/>
        <v>24.300806013132814</v>
      </c>
      <c r="I402" s="370">
        <f t="shared" si="67"/>
        <v>344092</v>
      </c>
      <c r="J402" s="35">
        <f>SUM(F402)</f>
        <v>334734</v>
      </c>
      <c r="K402" s="35">
        <f t="shared" ref="K402:M402" si="68">SUM(G402)</f>
        <v>81343.06</v>
      </c>
      <c r="L402" s="35">
        <f t="shared" si="68"/>
        <v>24.300806013132814</v>
      </c>
      <c r="M402" s="35">
        <f t="shared" si="68"/>
        <v>344092</v>
      </c>
      <c r="N402" s="35"/>
      <c r="O402" s="4"/>
      <c r="P402" s="4"/>
      <c r="Q402" s="4"/>
      <c r="R402" s="4"/>
      <c r="S402" s="4"/>
    </row>
    <row r="403" spans="1:19" s="6" customFormat="1" ht="15.95" customHeight="1" x14ac:dyDescent="0.2">
      <c r="A403" s="58" t="s">
        <v>382</v>
      </c>
      <c r="B403" s="65" t="s">
        <v>406</v>
      </c>
      <c r="C403" s="66"/>
      <c r="D403" s="58"/>
      <c r="E403" s="58"/>
      <c r="F403" s="270"/>
      <c r="G403" s="210"/>
      <c r="H403" s="183"/>
      <c r="I403" s="270"/>
    </row>
    <row r="404" spans="1:19" ht="15.95" customHeight="1" x14ac:dyDescent="0.2">
      <c r="A404" s="40"/>
      <c r="B404" s="70" t="s">
        <v>162</v>
      </c>
      <c r="C404" s="52"/>
      <c r="D404" s="44"/>
      <c r="E404" s="44" t="s">
        <v>160</v>
      </c>
      <c r="F404" s="267"/>
      <c r="G404" s="185"/>
      <c r="H404" s="181"/>
      <c r="I404" s="267"/>
    </row>
    <row r="405" spans="1:19" ht="15.95" customHeight="1" x14ac:dyDescent="0.2">
      <c r="A405" s="37"/>
      <c r="B405" s="70" t="s">
        <v>162</v>
      </c>
      <c r="C405" s="50">
        <v>633011</v>
      </c>
      <c r="D405" s="37">
        <v>111</v>
      </c>
      <c r="E405" s="37" t="s">
        <v>556</v>
      </c>
      <c r="F405" s="267">
        <v>2870</v>
      </c>
      <c r="G405" s="185">
        <v>371.2</v>
      </c>
      <c r="H405" s="184">
        <f t="shared" ref="H405:H421" si="69">SUM(G405/F405)*100</f>
        <v>12.933797909407666</v>
      </c>
      <c r="I405" s="267">
        <v>2870</v>
      </c>
    </row>
    <row r="406" spans="1:19" ht="15.95" customHeight="1" x14ac:dyDescent="0.2">
      <c r="A406" s="368" t="s">
        <v>335</v>
      </c>
      <c r="B406" s="368"/>
      <c r="C406" s="369"/>
      <c r="D406" s="368"/>
      <c r="E406" s="368" t="s">
        <v>63</v>
      </c>
      <c r="F406" s="392">
        <f>SUM(F405)</f>
        <v>2870</v>
      </c>
      <c r="G406" s="418">
        <f t="shared" ref="G406:I406" si="70">SUM(G405)</f>
        <v>371.2</v>
      </c>
      <c r="H406" s="372">
        <f t="shared" si="69"/>
        <v>12.933797909407666</v>
      </c>
      <c r="I406" s="392">
        <f t="shared" si="70"/>
        <v>2870</v>
      </c>
      <c r="J406" s="35">
        <f>SUM(F406)</f>
        <v>2870</v>
      </c>
      <c r="K406" s="35">
        <f t="shared" ref="K406:M406" si="71">SUM(G406)</f>
        <v>371.2</v>
      </c>
      <c r="L406" s="35">
        <f t="shared" si="71"/>
        <v>12.933797909407666</v>
      </c>
      <c r="M406" s="35">
        <f t="shared" si="71"/>
        <v>2870</v>
      </c>
      <c r="N406" s="35"/>
      <c r="O406" s="4"/>
      <c r="P406" s="4"/>
      <c r="Q406" s="4"/>
      <c r="R406" s="4"/>
      <c r="S406" s="4"/>
    </row>
    <row r="407" spans="1:19" ht="15.95" customHeight="1" x14ac:dyDescent="0.2">
      <c r="A407" s="63" t="s">
        <v>335</v>
      </c>
      <c r="B407" s="39" t="s">
        <v>162</v>
      </c>
      <c r="C407" s="50">
        <v>611.63300000000004</v>
      </c>
      <c r="D407" s="37">
        <v>111</v>
      </c>
      <c r="E407" s="37" t="s">
        <v>209</v>
      </c>
      <c r="F407" s="267">
        <v>750000</v>
      </c>
      <c r="G407" s="250">
        <v>154891.54999999999</v>
      </c>
      <c r="H407" s="184">
        <f t="shared" si="69"/>
        <v>20.652206666666665</v>
      </c>
      <c r="I407" s="267">
        <v>750000</v>
      </c>
    </row>
    <row r="408" spans="1:19" ht="15.95" customHeight="1" x14ac:dyDescent="0.2">
      <c r="A408" s="63" t="s">
        <v>335</v>
      </c>
      <c r="B408" s="39" t="s">
        <v>162</v>
      </c>
      <c r="C408" s="50">
        <v>633</v>
      </c>
      <c r="D408" s="37">
        <v>111</v>
      </c>
      <c r="E408" s="37" t="s">
        <v>213</v>
      </c>
      <c r="F408" s="268">
        <v>21000</v>
      </c>
      <c r="G408" s="250">
        <v>0</v>
      </c>
      <c r="H408" s="184">
        <f t="shared" si="69"/>
        <v>0</v>
      </c>
      <c r="I408" s="268">
        <v>21000</v>
      </c>
    </row>
    <row r="409" spans="1:19" ht="15.95" customHeight="1" x14ac:dyDescent="0.2">
      <c r="A409" s="63" t="s">
        <v>335</v>
      </c>
      <c r="B409" s="70" t="s">
        <v>162</v>
      </c>
      <c r="C409" s="50">
        <v>633</v>
      </c>
      <c r="D409" s="37">
        <v>111</v>
      </c>
      <c r="E409" s="37" t="s">
        <v>210</v>
      </c>
      <c r="F409" s="268">
        <v>11000</v>
      </c>
      <c r="G409" s="250">
        <v>0</v>
      </c>
      <c r="H409" s="184">
        <f t="shared" si="69"/>
        <v>0</v>
      </c>
      <c r="I409" s="268">
        <v>11000</v>
      </c>
    </row>
    <row r="410" spans="1:19" ht="15.95" customHeight="1" x14ac:dyDescent="0.2">
      <c r="A410" s="63"/>
      <c r="B410" s="70" t="s">
        <v>162</v>
      </c>
      <c r="C410" s="50">
        <v>633</v>
      </c>
      <c r="D410" s="37">
        <v>111</v>
      </c>
      <c r="E410" s="37" t="s">
        <v>303</v>
      </c>
      <c r="F410" s="268">
        <v>17</v>
      </c>
      <c r="G410" s="250">
        <v>0</v>
      </c>
      <c r="H410" s="184">
        <f t="shared" si="69"/>
        <v>0</v>
      </c>
      <c r="I410" s="268">
        <v>17</v>
      </c>
    </row>
    <row r="411" spans="1:19" ht="15.95" customHeight="1" x14ac:dyDescent="0.2">
      <c r="A411" s="37"/>
      <c r="B411" s="70" t="s">
        <v>162</v>
      </c>
      <c r="C411" s="37">
        <v>633</v>
      </c>
      <c r="D411" s="37">
        <v>111</v>
      </c>
      <c r="E411" s="37" t="s">
        <v>456</v>
      </c>
      <c r="F411" s="268">
        <v>400</v>
      </c>
      <c r="G411" s="250">
        <v>0</v>
      </c>
      <c r="H411" s="184">
        <f t="shared" si="69"/>
        <v>0</v>
      </c>
      <c r="I411" s="268">
        <v>400</v>
      </c>
    </row>
    <row r="412" spans="1:19" ht="15.95" customHeight="1" x14ac:dyDescent="0.2">
      <c r="A412" s="37"/>
      <c r="B412" s="70" t="s">
        <v>162</v>
      </c>
      <c r="C412" s="37">
        <v>633</v>
      </c>
      <c r="D412" s="37">
        <v>111</v>
      </c>
      <c r="E412" s="37" t="s">
        <v>557</v>
      </c>
      <c r="F412" s="268">
        <v>1500</v>
      </c>
      <c r="G412" s="250">
        <v>0</v>
      </c>
      <c r="H412" s="184">
        <f t="shared" si="69"/>
        <v>0</v>
      </c>
      <c r="I412" s="268">
        <v>1500</v>
      </c>
    </row>
    <row r="413" spans="1:19" ht="16.5" customHeight="1" x14ac:dyDescent="0.2">
      <c r="A413" s="37"/>
      <c r="B413" s="39" t="s">
        <v>162</v>
      </c>
      <c r="C413" s="37">
        <v>611</v>
      </c>
      <c r="D413" s="37">
        <v>111</v>
      </c>
      <c r="E413" s="37" t="s">
        <v>558</v>
      </c>
      <c r="F413" s="268">
        <v>11000</v>
      </c>
      <c r="G413" s="250">
        <v>4064</v>
      </c>
      <c r="H413" s="184">
        <f t="shared" si="69"/>
        <v>36.945454545454545</v>
      </c>
      <c r="I413" s="268">
        <v>11000</v>
      </c>
    </row>
    <row r="414" spans="1:19" ht="17.45" customHeight="1" x14ac:dyDescent="0.2">
      <c r="A414" s="37"/>
      <c r="B414" s="70" t="s">
        <v>162</v>
      </c>
      <c r="C414" s="37">
        <v>611</v>
      </c>
      <c r="D414" s="37">
        <v>111</v>
      </c>
      <c r="E414" s="37" t="s">
        <v>559</v>
      </c>
      <c r="F414" s="268">
        <v>5000</v>
      </c>
      <c r="G414" s="250">
        <v>0</v>
      </c>
      <c r="H414" s="184">
        <f t="shared" si="69"/>
        <v>0</v>
      </c>
      <c r="I414" s="268">
        <v>5000</v>
      </c>
    </row>
    <row r="415" spans="1:19" ht="17.45" customHeight="1" x14ac:dyDescent="0.2">
      <c r="A415" s="37"/>
      <c r="B415" s="70" t="s">
        <v>162</v>
      </c>
      <c r="C415" s="37">
        <v>633</v>
      </c>
      <c r="D415" s="37">
        <v>111</v>
      </c>
      <c r="E415" s="37" t="s">
        <v>576</v>
      </c>
      <c r="F415" s="268">
        <v>4500</v>
      </c>
      <c r="G415" s="250">
        <v>4050</v>
      </c>
      <c r="H415" s="184">
        <f t="shared" si="69"/>
        <v>90</v>
      </c>
      <c r="I415" s="268">
        <v>4050</v>
      </c>
    </row>
    <row r="416" spans="1:19" ht="17.45" customHeight="1" x14ac:dyDescent="0.2">
      <c r="A416" s="37"/>
      <c r="B416" s="70" t="s">
        <v>162</v>
      </c>
      <c r="C416" s="37">
        <v>633</v>
      </c>
      <c r="D416" s="37">
        <v>111</v>
      </c>
      <c r="E416" s="37" t="s">
        <v>577</v>
      </c>
      <c r="F416" s="268">
        <v>4000</v>
      </c>
      <c r="G416" s="250">
        <v>0</v>
      </c>
      <c r="H416" s="184">
        <f t="shared" si="69"/>
        <v>0</v>
      </c>
      <c r="I416" s="268">
        <v>4000</v>
      </c>
    </row>
    <row r="417" spans="1:19" ht="16.5" customHeight="1" x14ac:dyDescent="0.2">
      <c r="A417" s="63"/>
      <c r="B417" s="70" t="s">
        <v>162</v>
      </c>
      <c r="C417" s="177">
        <v>633006</v>
      </c>
      <c r="D417" s="176">
        <v>41</v>
      </c>
      <c r="E417" s="176" t="s">
        <v>343</v>
      </c>
      <c r="F417" s="267">
        <v>9000</v>
      </c>
      <c r="G417" s="250">
        <v>0</v>
      </c>
      <c r="H417" s="184">
        <f t="shared" si="69"/>
        <v>0</v>
      </c>
      <c r="I417" s="267">
        <v>9000</v>
      </c>
    </row>
    <row r="418" spans="1:19" ht="16.5" customHeight="1" x14ac:dyDescent="0.2">
      <c r="A418" s="63"/>
      <c r="B418" s="70"/>
      <c r="C418" s="175">
        <v>633011</v>
      </c>
      <c r="D418" s="175">
        <v>41</v>
      </c>
      <c r="E418" s="65" t="s">
        <v>764</v>
      </c>
      <c r="F418" s="267">
        <v>0</v>
      </c>
      <c r="G418" s="185">
        <v>0</v>
      </c>
      <c r="H418" s="184">
        <v>0</v>
      </c>
      <c r="I418" s="267">
        <v>0</v>
      </c>
    </row>
    <row r="419" spans="1:19" ht="16.5" customHeight="1" x14ac:dyDescent="0.2">
      <c r="A419" s="63"/>
      <c r="B419" s="70"/>
      <c r="C419" s="175">
        <v>633011</v>
      </c>
      <c r="D419" s="175">
        <v>111</v>
      </c>
      <c r="E419" s="65" t="s">
        <v>761</v>
      </c>
      <c r="F419" s="275">
        <v>70000</v>
      </c>
      <c r="G419" s="185">
        <v>0</v>
      </c>
      <c r="H419" s="184">
        <f t="shared" si="69"/>
        <v>0</v>
      </c>
      <c r="I419" s="275">
        <v>70000</v>
      </c>
    </row>
    <row r="420" spans="1:19" ht="16.5" customHeight="1" x14ac:dyDescent="0.2">
      <c r="A420" s="63"/>
      <c r="B420" s="70"/>
      <c r="C420" s="157">
        <v>453000</v>
      </c>
      <c r="D420" s="155" t="s">
        <v>786</v>
      </c>
      <c r="E420" s="337" t="s">
        <v>849</v>
      </c>
      <c r="F420" s="274"/>
      <c r="G420" s="342"/>
      <c r="H420" s="184"/>
      <c r="I420" s="274">
        <v>9908</v>
      </c>
    </row>
    <row r="421" spans="1:19" ht="15.75" customHeight="1" x14ac:dyDescent="0.2">
      <c r="A421" s="368" t="s">
        <v>335</v>
      </c>
      <c r="B421" s="368"/>
      <c r="C421" s="369"/>
      <c r="D421" s="368"/>
      <c r="E421" s="390" t="s">
        <v>63</v>
      </c>
      <c r="F421" s="370">
        <f>SUM(F407:F420)</f>
        <v>887417</v>
      </c>
      <c r="G421" s="416">
        <f t="shared" ref="G421:I421" si="72">SUM(G407:G420)</f>
        <v>163005.54999999999</v>
      </c>
      <c r="H421" s="372">
        <f t="shared" si="69"/>
        <v>18.368540381804717</v>
      </c>
      <c r="I421" s="370">
        <f t="shared" si="72"/>
        <v>896875</v>
      </c>
      <c r="J421" s="35">
        <f>SUM(F421)</f>
        <v>887417</v>
      </c>
      <c r="K421" s="35">
        <f t="shared" ref="K421:M421" si="73">SUM(G421)</f>
        <v>163005.54999999999</v>
      </c>
      <c r="L421" s="35">
        <f t="shared" si="73"/>
        <v>18.368540381804717</v>
      </c>
      <c r="M421" s="35">
        <f t="shared" si="73"/>
        <v>896875</v>
      </c>
      <c r="N421" s="35"/>
      <c r="O421" s="4"/>
      <c r="P421" s="4"/>
      <c r="Q421" s="4"/>
      <c r="R421" s="4"/>
      <c r="S421" s="4"/>
    </row>
    <row r="422" spans="1:19" s="6" customFormat="1" ht="17.45" customHeight="1" x14ac:dyDescent="0.2">
      <c r="A422" s="58" t="s">
        <v>382</v>
      </c>
      <c r="B422" s="84" t="s">
        <v>407</v>
      </c>
      <c r="C422" s="56"/>
      <c r="D422" s="40"/>
      <c r="E422" s="85"/>
      <c r="F422" s="270"/>
      <c r="G422" s="210"/>
      <c r="H422" s="183"/>
      <c r="I422" s="270"/>
    </row>
    <row r="423" spans="1:19" ht="15.75" customHeight="1" x14ac:dyDescent="0.2">
      <c r="A423" s="63" t="s">
        <v>336</v>
      </c>
      <c r="B423" s="39" t="s">
        <v>512</v>
      </c>
      <c r="C423" s="50">
        <v>633</v>
      </c>
      <c r="D423" s="37">
        <v>41</v>
      </c>
      <c r="E423" s="37" t="s">
        <v>300</v>
      </c>
      <c r="F423" s="268">
        <v>62600</v>
      </c>
      <c r="G423" s="185">
        <v>15648</v>
      </c>
      <c r="H423" s="184">
        <f t="shared" ref="H423:H425" si="74">SUM(G423/F423)*100</f>
        <v>24.996805111821086</v>
      </c>
      <c r="I423" s="268">
        <v>62600</v>
      </c>
    </row>
    <row r="424" spans="1:19" ht="18" customHeight="1" x14ac:dyDescent="0.2">
      <c r="A424" s="63"/>
      <c r="B424" s="39" t="s">
        <v>512</v>
      </c>
      <c r="C424" s="50">
        <v>640</v>
      </c>
      <c r="D424" s="37">
        <v>41</v>
      </c>
      <c r="E424" s="100" t="s">
        <v>447</v>
      </c>
      <c r="F424" s="268">
        <v>2098</v>
      </c>
      <c r="G424" s="185">
        <v>0</v>
      </c>
      <c r="H424" s="184">
        <f t="shared" si="74"/>
        <v>0</v>
      </c>
      <c r="I424" s="268">
        <v>2098</v>
      </c>
    </row>
    <row r="425" spans="1:19" ht="15.75" customHeight="1" x14ac:dyDescent="0.2">
      <c r="A425" s="368" t="s">
        <v>336</v>
      </c>
      <c r="B425" s="368"/>
      <c r="C425" s="369"/>
      <c r="D425" s="368"/>
      <c r="E425" s="368" t="s">
        <v>63</v>
      </c>
      <c r="F425" s="370">
        <f>SUM(F423:F424)</f>
        <v>64698</v>
      </c>
      <c r="G425" s="416">
        <f t="shared" ref="G425:I425" si="75">SUM(G423:G424)</f>
        <v>15648</v>
      </c>
      <c r="H425" s="372">
        <f t="shared" si="74"/>
        <v>24.186219048502274</v>
      </c>
      <c r="I425" s="370">
        <f t="shared" si="75"/>
        <v>64698</v>
      </c>
      <c r="J425" s="35">
        <f>SUM(F425)</f>
        <v>64698</v>
      </c>
      <c r="K425" s="35">
        <f t="shared" ref="K425:M425" si="76">SUM(G425)</f>
        <v>15648</v>
      </c>
      <c r="L425" s="35">
        <f t="shared" si="76"/>
        <v>24.186219048502274</v>
      </c>
      <c r="M425" s="35">
        <f t="shared" si="76"/>
        <v>64698</v>
      </c>
      <c r="N425" s="35"/>
      <c r="O425" s="4"/>
      <c r="P425" s="4"/>
      <c r="Q425" s="4"/>
      <c r="R425" s="4"/>
      <c r="S425" s="4"/>
    </row>
    <row r="426" spans="1:19" s="6" customFormat="1" ht="18" customHeight="1" x14ac:dyDescent="0.2">
      <c r="A426" s="54" t="s">
        <v>382</v>
      </c>
      <c r="B426" s="60" t="s">
        <v>408</v>
      </c>
      <c r="C426" s="53"/>
      <c r="D426" s="54"/>
      <c r="E426" s="54"/>
      <c r="F426" s="284"/>
      <c r="G426" s="210"/>
      <c r="H426" s="183"/>
      <c r="I426" s="284"/>
    </row>
    <row r="427" spans="1:19" ht="15.75" customHeight="1" x14ac:dyDescent="0.2">
      <c r="A427" s="63" t="s">
        <v>337</v>
      </c>
      <c r="B427" s="39" t="s">
        <v>162</v>
      </c>
      <c r="C427" s="50">
        <v>633</v>
      </c>
      <c r="D427" s="37">
        <v>41</v>
      </c>
      <c r="E427" s="37" t="s">
        <v>301</v>
      </c>
      <c r="F427" s="268">
        <v>49000</v>
      </c>
      <c r="G427" s="185">
        <v>12249</v>
      </c>
      <c r="H427" s="184">
        <f t="shared" ref="H427:H428" si="77">SUM(G427/F427)*100</f>
        <v>24.997959183673469</v>
      </c>
      <c r="I427" s="268">
        <v>49000</v>
      </c>
    </row>
    <row r="428" spans="1:19" ht="15.75" customHeight="1" x14ac:dyDescent="0.2">
      <c r="A428" s="378" t="s">
        <v>337</v>
      </c>
      <c r="B428" s="368"/>
      <c r="C428" s="369"/>
      <c r="D428" s="368"/>
      <c r="E428" s="368" t="s">
        <v>63</v>
      </c>
      <c r="F428" s="370">
        <f>SUM(F427)</f>
        <v>49000</v>
      </c>
      <c r="G428" s="416">
        <f t="shared" ref="G428:I428" si="78">SUM(G427)</f>
        <v>12249</v>
      </c>
      <c r="H428" s="372">
        <f t="shared" si="77"/>
        <v>24.997959183673469</v>
      </c>
      <c r="I428" s="370">
        <f t="shared" si="78"/>
        <v>49000</v>
      </c>
      <c r="J428" s="35">
        <f>SUM(F428)</f>
        <v>49000</v>
      </c>
      <c r="K428" s="35">
        <f t="shared" ref="K428:M428" si="79">SUM(G428)</f>
        <v>12249</v>
      </c>
      <c r="L428" s="35">
        <f t="shared" si="79"/>
        <v>24.997959183673469</v>
      </c>
      <c r="M428" s="35">
        <f t="shared" si="79"/>
        <v>49000</v>
      </c>
      <c r="N428" s="35"/>
      <c r="O428" s="4"/>
      <c r="P428" s="4"/>
      <c r="Q428" s="4"/>
      <c r="R428" s="4"/>
      <c r="S428" s="4"/>
    </row>
    <row r="429" spans="1:19" ht="15.75" customHeight="1" x14ac:dyDescent="0.2">
      <c r="A429" s="376"/>
      <c r="B429" s="376"/>
      <c r="C429" s="389"/>
      <c r="D429" s="376"/>
      <c r="E429" s="376"/>
      <c r="F429" s="388"/>
      <c r="G429" s="435"/>
      <c r="H429" s="436"/>
      <c r="I429" s="388"/>
      <c r="J429" s="35"/>
      <c r="K429" s="35"/>
      <c r="L429" s="35"/>
      <c r="M429" s="35"/>
      <c r="N429" s="35"/>
      <c r="O429" s="4"/>
      <c r="P429" s="4"/>
      <c r="Q429" s="4"/>
      <c r="R429" s="4"/>
      <c r="S429" s="4"/>
    </row>
    <row r="430" spans="1:19" ht="15.75" customHeight="1" x14ac:dyDescent="0.2">
      <c r="A430" s="376"/>
      <c r="B430" s="376"/>
      <c r="C430" s="389"/>
      <c r="D430" s="376"/>
      <c r="E430" s="376"/>
      <c r="F430" s="388"/>
      <c r="G430" s="435"/>
      <c r="H430" s="436"/>
      <c r="I430" s="388"/>
      <c r="J430" s="35"/>
      <c r="K430" s="35"/>
      <c r="L430" s="35"/>
      <c r="M430" s="35"/>
      <c r="N430" s="35"/>
      <c r="O430" s="4"/>
      <c r="P430" s="4"/>
      <c r="Q430" s="4"/>
      <c r="R430" s="4"/>
      <c r="S430" s="4"/>
    </row>
    <row r="431" spans="1:19" s="8" customFormat="1" ht="18" customHeight="1" x14ac:dyDescent="0.2">
      <c r="A431" s="45" t="s">
        <v>257</v>
      </c>
      <c r="B431" s="45"/>
      <c r="C431" s="86"/>
      <c r="D431" s="86"/>
      <c r="E431" s="86"/>
      <c r="F431" s="270"/>
      <c r="G431" s="210"/>
      <c r="H431" s="183"/>
      <c r="I431" s="270"/>
    </row>
    <row r="432" spans="1:19" s="6" customFormat="1" ht="16.5" customHeight="1" x14ac:dyDescent="0.2">
      <c r="A432" s="58" t="s">
        <v>382</v>
      </c>
      <c r="B432" s="65" t="s">
        <v>409</v>
      </c>
      <c r="C432" s="66"/>
      <c r="D432" s="58"/>
      <c r="E432" s="58"/>
      <c r="F432" s="270"/>
      <c r="G432" s="210"/>
      <c r="H432" s="183"/>
      <c r="I432" s="270"/>
    </row>
    <row r="433" spans="1:19" ht="17.45" customHeight="1" x14ac:dyDescent="0.2">
      <c r="A433" s="37"/>
      <c r="B433" s="39" t="s">
        <v>164</v>
      </c>
      <c r="C433" s="49"/>
      <c r="D433" s="39"/>
      <c r="E433" s="39" t="s">
        <v>165</v>
      </c>
      <c r="F433" s="267"/>
      <c r="G433" s="185"/>
      <c r="H433" s="181"/>
      <c r="I433" s="267"/>
    </row>
    <row r="434" spans="1:19" ht="18.75" customHeight="1" x14ac:dyDescent="0.2">
      <c r="A434" s="63" t="s">
        <v>349</v>
      </c>
      <c r="B434" s="37"/>
      <c r="C434" s="50">
        <v>637001</v>
      </c>
      <c r="D434" s="37">
        <v>41</v>
      </c>
      <c r="E434" s="37" t="s">
        <v>483</v>
      </c>
      <c r="F434" s="267">
        <v>1900</v>
      </c>
      <c r="G434" s="185">
        <v>100</v>
      </c>
      <c r="H434" s="184">
        <f t="shared" ref="H434:H435" si="80">SUM(G434/F434)*100</f>
        <v>5.2631578947368416</v>
      </c>
      <c r="I434" s="267">
        <v>1900</v>
      </c>
    </row>
    <row r="435" spans="1:19" ht="17.45" customHeight="1" x14ac:dyDescent="0.2">
      <c r="A435" s="368" t="s">
        <v>349</v>
      </c>
      <c r="B435" s="368"/>
      <c r="C435" s="369"/>
      <c r="D435" s="368"/>
      <c r="E435" s="368" t="s">
        <v>63</v>
      </c>
      <c r="F435" s="370">
        <f>SUM(F434)</f>
        <v>1900</v>
      </c>
      <c r="G435" s="416">
        <f t="shared" ref="G435:I435" si="81">SUM(G434)</f>
        <v>100</v>
      </c>
      <c r="H435" s="372">
        <f t="shared" si="80"/>
        <v>5.2631578947368416</v>
      </c>
      <c r="I435" s="370">
        <f t="shared" si="81"/>
        <v>1900</v>
      </c>
      <c r="J435" s="35">
        <f>SUM(F435)</f>
        <v>1900</v>
      </c>
      <c r="K435" s="35">
        <f t="shared" ref="K435:M435" si="82">SUM(G435)</f>
        <v>100</v>
      </c>
      <c r="L435" s="35">
        <f t="shared" si="82"/>
        <v>5.2631578947368416</v>
      </c>
      <c r="M435" s="35">
        <f t="shared" si="82"/>
        <v>1900</v>
      </c>
      <c r="N435" s="35"/>
      <c r="O435" s="4"/>
      <c r="P435" s="4"/>
      <c r="Q435" s="4"/>
      <c r="R435" s="4"/>
      <c r="S435" s="4"/>
    </row>
    <row r="436" spans="1:19" s="8" customFormat="1" ht="15" customHeight="1" x14ac:dyDescent="0.2">
      <c r="A436" s="45" t="s">
        <v>275</v>
      </c>
      <c r="B436" s="54"/>
      <c r="C436" s="53"/>
      <c r="D436" s="54"/>
      <c r="E436" s="54"/>
      <c r="F436" s="270"/>
      <c r="G436" s="210"/>
      <c r="H436" s="183"/>
      <c r="I436" s="270"/>
    </row>
    <row r="437" spans="1:19" s="6" customFormat="1" ht="15.75" customHeight="1" x14ac:dyDescent="0.2">
      <c r="A437" s="58" t="s">
        <v>382</v>
      </c>
      <c r="B437" s="65" t="s">
        <v>410</v>
      </c>
      <c r="C437" s="66"/>
      <c r="D437" s="58"/>
      <c r="E437" s="58"/>
      <c r="F437" s="270"/>
      <c r="G437" s="210"/>
      <c r="H437" s="183"/>
      <c r="I437" s="270"/>
    </row>
    <row r="438" spans="1:19" ht="16.5" customHeight="1" x14ac:dyDescent="0.2">
      <c r="A438" s="40"/>
      <c r="B438" s="99" t="s">
        <v>500</v>
      </c>
      <c r="C438" s="52"/>
      <c r="D438" s="44"/>
      <c r="E438" s="44" t="s">
        <v>166</v>
      </c>
      <c r="F438" s="267"/>
      <c r="G438" s="185"/>
      <c r="H438" s="181"/>
      <c r="I438" s="267"/>
    </row>
    <row r="439" spans="1:19" ht="15" customHeight="1" x14ac:dyDescent="0.2">
      <c r="A439" s="105" t="s">
        <v>346</v>
      </c>
      <c r="B439" s="46"/>
      <c r="C439" s="50">
        <v>632001</v>
      </c>
      <c r="D439" s="37">
        <v>41</v>
      </c>
      <c r="E439" s="37" t="s">
        <v>488</v>
      </c>
      <c r="F439" s="267">
        <v>275</v>
      </c>
      <c r="G439" s="185">
        <v>313.33</v>
      </c>
      <c r="H439" s="184">
        <f t="shared" ref="H439:H443" si="83">SUM(G439/F439)*100</f>
        <v>113.9381818181818</v>
      </c>
      <c r="I439" s="267">
        <v>313</v>
      </c>
    </row>
    <row r="440" spans="1:19" ht="17.45" customHeight="1" x14ac:dyDescent="0.2">
      <c r="A440" s="63"/>
      <c r="B440" s="46"/>
      <c r="C440" s="50">
        <v>633016</v>
      </c>
      <c r="D440" s="37">
        <v>41</v>
      </c>
      <c r="E440" s="37" t="s">
        <v>484</v>
      </c>
      <c r="F440" s="267">
        <v>355</v>
      </c>
      <c r="G440" s="185">
        <v>704</v>
      </c>
      <c r="H440" s="184">
        <f t="shared" si="83"/>
        <v>198.30985915492957</v>
      </c>
      <c r="I440" s="267">
        <v>704</v>
      </c>
    </row>
    <row r="441" spans="1:19" ht="15" customHeight="1" x14ac:dyDescent="0.2">
      <c r="A441" s="63"/>
      <c r="B441" s="46"/>
      <c r="C441" s="50">
        <v>634004</v>
      </c>
      <c r="D441" s="37">
        <v>41</v>
      </c>
      <c r="E441" s="37" t="s">
        <v>167</v>
      </c>
      <c r="F441" s="267">
        <v>930</v>
      </c>
      <c r="G441" s="185">
        <v>0</v>
      </c>
      <c r="H441" s="184">
        <f t="shared" si="83"/>
        <v>0</v>
      </c>
      <c r="I441" s="267">
        <v>543</v>
      </c>
    </row>
    <row r="442" spans="1:19" ht="15" customHeight="1" x14ac:dyDescent="0.2">
      <c r="A442" s="75"/>
      <c r="B442" s="46"/>
      <c r="C442" s="50">
        <v>633006</v>
      </c>
      <c r="D442" s="37">
        <v>41</v>
      </c>
      <c r="E442" s="37" t="s">
        <v>514</v>
      </c>
      <c r="F442" s="267">
        <v>850</v>
      </c>
      <c r="G442" s="185">
        <v>173.8</v>
      </c>
      <c r="H442" s="184">
        <f t="shared" si="83"/>
        <v>20.447058823529414</v>
      </c>
      <c r="I442" s="267">
        <v>850</v>
      </c>
    </row>
    <row r="443" spans="1:19" ht="17.45" customHeight="1" x14ac:dyDescent="0.2">
      <c r="A443" s="382" t="s">
        <v>346</v>
      </c>
      <c r="B443" s="368"/>
      <c r="C443" s="369"/>
      <c r="D443" s="368"/>
      <c r="E443" s="368" t="s">
        <v>63</v>
      </c>
      <c r="F443" s="370">
        <f>SUM(F439:F442)</f>
        <v>2410</v>
      </c>
      <c r="G443" s="416">
        <f t="shared" ref="G443:I443" si="84">SUM(G439:G442)</f>
        <v>1191.1299999999999</v>
      </c>
      <c r="H443" s="372">
        <f t="shared" si="83"/>
        <v>49.424481327800827</v>
      </c>
      <c r="I443" s="370">
        <f t="shared" si="84"/>
        <v>2410</v>
      </c>
      <c r="J443" s="35">
        <f>SUM(F443)</f>
        <v>2410</v>
      </c>
      <c r="K443" s="35">
        <f t="shared" ref="K443:M443" si="85">SUM(G443)</f>
        <v>1191.1299999999999</v>
      </c>
      <c r="L443" s="35">
        <f t="shared" si="85"/>
        <v>49.424481327800827</v>
      </c>
      <c r="M443" s="35">
        <f t="shared" si="85"/>
        <v>2410</v>
      </c>
      <c r="N443" s="35"/>
      <c r="O443" s="4"/>
      <c r="P443" s="4"/>
      <c r="Q443" s="4"/>
      <c r="R443" s="4"/>
      <c r="S443" s="4"/>
    </row>
    <row r="444" spans="1:19" s="6" customFormat="1" ht="17.45" customHeight="1" x14ac:dyDescent="0.2">
      <c r="A444" s="58" t="s">
        <v>382</v>
      </c>
      <c r="B444" s="65" t="s">
        <v>411</v>
      </c>
      <c r="C444" s="66"/>
      <c r="D444" s="58"/>
      <c r="E444" s="58"/>
      <c r="F444" s="270"/>
      <c r="G444" s="210"/>
      <c r="H444" s="183"/>
      <c r="I444" s="270"/>
    </row>
    <row r="445" spans="1:19" ht="15.75" customHeight="1" x14ac:dyDescent="0.2">
      <c r="A445" s="67"/>
      <c r="B445" s="99" t="s">
        <v>500</v>
      </c>
      <c r="C445" s="49"/>
      <c r="D445" s="39"/>
      <c r="E445" s="39" t="s">
        <v>168</v>
      </c>
      <c r="F445" s="269"/>
      <c r="G445" s="191"/>
      <c r="H445" s="182"/>
      <c r="I445" s="269"/>
    </row>
    <row r="446" spans="1:19" ht="18" customHeight="1" x14ac:dyDescent="0.2">
      <c r="A446" s="105" t="s">
        <v>276</v>
      </c>
      <c r="B446" s="37"/>
      <c r="C446" s="50">
        <v>637027</v>
      </c>
      <c r="D446" s="37">
        <v>41</v>
      </c>
      <c r="E446" s="37" t="s">
        <v>316</v>
      </c>
      <c r="F446" s="267">
        <v>120</v>
      </c>
      <c r="G446" s="249">
        <v>90</v>
      </c>
      <c r="H446" s="184">
        <f t="shared" ref="H446:H447" si="86">SUM(G446/F446)*100</f>
        <v>75</v>
      </c>
      <c r="I446" s="267">
        <v>120</v>
      </c>
    </row>
    <row r="447" spans="1:19" ht="17.45" customHeight="1" x14ac:dyDescent="0.2">
      <c r="A447" s="382" t="s">
        <v>276</v>
      </c>
      <c r="B447" s="368"/>
      <c r="C447" s="369"/>
      <c r="D447" s="368"/>
      <c r="E447" s="368" t="s">
        <v>63</v>
      </c>
      <c r="F447" s="393">
        <f>SUM(F446:F446)</f>
        <v>120</v>
      </c>
      <c r="G447" s="419">
        <f t="shared" ref="G447:I447" si="87">SUM(G446:G446)</f>
        <v>90</v>
      </c>
      <c r="H447" s="372">
        <f t="shared" si="86"/>
        <v>75</v>
      </c>
      <c r="I447" s="393">
        <f t="shared" si="87"/>
        <v>120</v>
      </c>
      <c r="J447" s="35">
        <f>SUM(F447)</f>
        <v>120</v>
      </c>
      <c r="K447" s="35">
        <f t="shared" ref="K447:M447" si="88">SUM(G447)</f>
        <v>90</v>
      </c>
      <c r="L447" s="35">
        <f t="shared" si="88"/>
        <v>75</v>
      </c>
      <c r="M447" s="35">
        <f t="shared" si="88"/>
        <v>120</v>
      </c>
      <c r="N447" s="35"/>
      <c r="O447" s="4"/>
      <c r="P447" s="4"/>
      <c r="Q447" s="4"/>
      <c r="R447" s="4"/>
      <c r="S447" s="4"/>
    </row>
    <row r="448" spans="1:19" s="1" customFormat="1" ht="17.45" customHeight="1" x14ac:dyDescent="0.2">
      <c r="A448" s="301"/>
      <c r="B448" s="54"/>
      <c r="C448" s="53"/>
      <c r="D448" s="54"/>
      <c r="E448" s="45"/>
      <c r="F448" s="304"/>
      <c r="G448" s="302"/>
      <c r="H448" s="303"/>
      <c r="I448" s="304"/>
      <c r="J448" s="305"/>
      <c r="K448" s="305"/>
      <c r="L448" s="305"/>
      <c r="M448" s="305"/>
      <c r="N448" s="305"/>
      <c r="O448" s="306"/>
      <c r="P448" s="306"/>
      <c r="Q448" s="306"/>
      <c r="R448" s="306"/>
      <c r="S448" s="306"/>
    </row>
    <row r="449" spans="1:20" ht="15" customHeight="1" x14ac:dyDescent="0.2">
      <c r="A449" s="63"/>
      <c r="B449" s="39" t="s">
        <v>501</v>
      </c>
      <c r="C449" s="49"/>
      <c r="D449" s="39"/>
      <c r="E449" s="39" t="s">
        <v>169</v>
      </c>
      <c r="F449" s="267"/>
      <c r="G449" s="185"/>
      <c r="H449" s="181"/>
      <c r="I449" s="267"/>
    </row>
    <row r="450" spans="1:20" ht="15" customHeight="1" x14ac:dyDescent="0.2">
      <c r="A450" s="105" t="s">
        <v>346</v>
      </c>
      <c r="B450" s="46"/>
      <c r="C450" s="50">
        <v>642003</v>
      </c>
      <c r="D450" s="37">
        <v>41</v>
      </c>
      <c r="E450" s="37" t="s">
        <v>571</v>
      </c>
      <c r="F450" s="267">
        <v>3000</v>
      </c>
      <c r="G450" s="185">
        <v>480</v>
      </c>
      <c r="H450" s="184">
        <f t="shared" ref="H450:H452" si="89">SUM(G450/F450)*100</f>
        <v>16</v>
      </c>
      <c r="I450" s="267">
        <v>3000</v>
      </c>
    </row>
    <row r="451" spans="1:20" ht="15" customHeight="1" x14ac:dyDescent="0.2">
      <c r="A451" s="63"/>
      <c r="B451" s="37"/>
      <c r="C451" s="50">
        <v>633006</v>
      </c>
      <c r="D451" s="37">
        <v>41</v>
      </c>
      <c r="E451" s="37" t="s">
        <v>513</v>
      </c>
      <c r="F451" s="267">
        <v>3000</v>
      </c>
      <c r="G451" s="185">
        <v>1080.1600000000001</v>
      </c>
      <c r="H451" s="184">
        <f t="shared" si="89"/>
        <v>36.005333333333333</v>
      </c>
      <c r="I451" s="267">
        <v>3000</v>
      </c>
    </row>
    <row r="452" spans="1:20" ht="15" customHeight="1" thickBot="1" x14ac:dyDescent="0.25">
      <c r="A452" s="382" t="s">
        <v>346</v>
      </c>
      <c r="B452" s="384"/>
      <c r="C452" s="385"/>
      <c r="D452" s="380"/>
      <c r="E452" s="380" t="s">
        <v>63</v>
      </c>
      <c r="F452" s="370">
        <f>SUM(F450:F451)</f>
        <v>6000</v>
      </c>
      <c r="G452" s="416">
        <f t="shared" ref="G452:I452" si="90">SUM(G450:G451)</f>
        <v>1560.16</v>
      </c>
      <c r="H452" s="184">
        <f t="shared" si="89"/>
        <v>26.00266666666667</v>
      </c>
      <c r="I452" s="370">
        <f t="shared" si="90"/>
        <v>6000</v>
      </c>
      <c r="J452" s="35">
        <f>SUM(F452)</f>
        <v>6000</v>
      </c>
      <c r="K452" s="35">
        <f t="shared" ref="K452:M452" si="91">SUM(G452)</f>
        <v>1560.16</v>
      </c>
      <c r="L452" s="35">
        <f t="shared" si="91"/>
        <v>26.00266666666667</v>
      </c>
      <c r="M452" s="35">
        <f t="shared" si="91"/>
        <v>6000</v>
      </c>
      <c r="N452" s="35"/>
      <c r="O452" s="4"/>
      <c r="P452" s="4"/>
      <c r="Q452" s="4"/>
      <c r="R452" s="4"/>
      <c r="S452" s="4"/>
    </row>
    <row r="453" spans="1:20" ht="15" customHeight="1" thickBot="1" x14ac:dyDescent="0.3">
      <c r="A453" s="134" t="s">
        <v>368</v>
      </c>
      <c r="B453" s="133"/>
      <c r="C453" s="135"/>
      <c r="D453" s="136"/>
      <c r="E453" s="137"/>
      <c r="F453" s="281">
        <f>SUM(J453)</f>
        <v>2828682</v>
      </c>
      <c r="G453" s="420">
        <f t="shared" ref="G453:I453" si="92">SUM(K453)</f>
        <v>657351.50000000012</v>
      </c>
      <c r="H453" s="281"/>
      <c r="I453" s="281">
        <f t="shared" si="92"/>
        <v>2876148</v>
      </c>
      <c r="J453" s="35">
        <f>SUM(J77:J452)</f>
        <v>2828682</v>
      </c>
      <c r="K453" s="35">
        <f t="shared" ref="K453:M453" si="93">SUM(K77:K452)</f>
        <v>657351.50000000012</v>
      </c>
      <c r="L453" s="35">
        <f t="shared" si="93"/>
        <v>2610.6648647934562</v>
      </c>
      <c r="M453" s="35">
        <f t="shared" si="93"/>
        <v>2876148</v>
      </c>
      <c r="N453" s="35"/>
      <c r="O453" s="4"/>
      <c r="P453" s="4"/>
      <c r="Q453" s="4"/>
      <c r="R453" s="4"/>
      <c r="S453" s="4"/>
    </row>
    <row r="454" spans="1:20" ht="15" customHeight="1" x14ac:dyDescent="0.25">
      <c r="A454" s="18"/>
      <c r="B454" s="211"/>
      <c r="C454" s="307"/>
      <c r="D454" s="18"/>
      <c r="E454" s="18"/>
      <c r="F454" s="271"/>
      <c r="G454" s="131"/>
      <c r="H454" s="5"/>
      <c r="I454" s="271"/>
      <c r="J454" s="35"/>
      <c r="K454" s="35"/>
      <c r="L454" s="35"/>
      <c r="M454" s="35"/>
      <c r="N454" s="35"/>
      <c r="O454" s="4"/>
      <c r="P454" s="4"/>
      <c r="Q454" s="4"/>
      <c r="R454" s="4"/>
      <c r="S454" s="4"/>
    </row>
    <row r="455" spans="1:20" ht="15.95" customHeight="1" x14ac:dyDescent="0.25">
      <c r="A455" s="48"/>
      <c r="B455" s="48"/>
      <c r="C455" s="101"/>
      <c r="D455" s="48"/>
      <c r="E455" s="308" t="s">
        <v>369</v>
      </c>
      <c r="F455" s="270"/>
      <c r="G455" s="210"/>
      <c r="H455" s="183"/>
      <c r="I455" s="270"/>
    </row>
    <row r="456" spans="1:20" s="8" customFormat="1" ht="15.95" customHeight="1" x14ac:dyDescent="0.2">
      <c r="A456" s="45" t="s">
        <v>344</v>
      </c>
      <c r="B456" s="54"/>
      <c r="C456" s="53"/>
      <c r="D456" s="54"/>
      <c r="E456" s="54"/>
      <c r="F456" s="270"/>
      <c r="G456" s="210"/>
      <c r="H456" s="183"/>
      <c r="I456" s="270"/>
    </row>
    <row r="457" spans="1:20" s="6" customFormat="1" ht="15.95" customHeight="1" x14ac:dyDescent="0.2">
      <c r="A457" s="58" t="s">
        <v>382</v>
      </c>
      <c r="B457" s="65" t="s">
        <v>412</v>
      </c>
      <c r="C457" s="66"/>
      <c r="D457" s="58"/>
      <c r="E457" s="58"/>
      <c r="F457" s="270"/>
      <c r="G457" s="210"/>
      <c r="H457" s="183"/>
      <c r="I457" s="270"/>
    </row>
    <row r="458" spans="1:20" ht="15.95" customHeight="1" x14ac:dyDescent="0.2">
      <c r="A458" s="39" t="s">
        <v>345</v>
      </c>
      <c r="B458" s="106" t="s">
        <v>131</v>
      </c>
      <c r="C458" s="49"/>
      <c r="D458" s="39"/>
      <c r="E458" s="39" t="s">
        <v>132</v>
      </c>
      <c r="F458" s="267"/>
      <c r="G458" s="185"/>
      <c r="H458" s="181"/>
      <c r="I458" s="267"/>
    </row>
    <row r="459" spans="1:20" ht="15.95" customHeight="1" x14ac:dyDescent="0.2">
      <c r="A459" s="37"/>
      <c r="B459" s="106" t="s">
        <v>131</v>
      </c>
      <c r="C459" s="50">
        <v>717001</v>
      </c>
      <c r="D459" s="50">
        <v>41</v>
      </c>
      <c r="E459" s="248" t="s">
        <v>755</v>
      </c>
      <c r="F459" s="267">
        <v>409317</v>
      </c>
      <c r="G459" s="185"/>
      <c r="H459" s="184">
        <f t="shared" ref="H459" si="94">SUM(G459/F459)*100</f>
        <v>0</v>
      </c>
      <c r="I459" s="267">
        <v>344404</v>
      </c>
    </row>
    <row r="460" spans="1:20" ht="15.95" customHeight="1" x14ac:dyDescent="0.2">
      <c r="A460" s="37"/>
      <c r="B460" s="106" t="s">
        <v>131</v>
      </c>
      <c r="C460" s="50">
        <v>717001</v>
      </c>
      <c r="D460" s="336" t="s">
        <v>847</v>
      </c>
      <c r="E460" s="166" t="s">
        <v>752</v>
      </c>
      <c r="F460" s="267"/>
      <c r="G460" s="185"/>
      <c r="H460" s="181"/>
      <c r="I460" s="267"/>
    </row>
    <row r="461" spans="1:20" ht="15.95" customHeight="1" x14ac:dyDescent="0.2">
      <c r="A461" s="37"/>
      <c r="B461" s="106"/>
      <c r="C461" s="50"/>
      <c r="D461" s="50"/>
      <c r="E461" s="166" t="s">
        <v>753</v>
      </c>
      <c r="F461" s="269"/>
      <c r="G461" s="191"/>
      <c r="H461" s="182"/>
      <c r="I461" s="269"/>
      <c r="T461" s="170"/>
    </row>
    <row r="462" spans="1:20" ht="15.95" customHeight="1" x14ac:dyDescent="0.2">
      <c r="A462" s="37"/>
      <c r="B462" s="106"/>
      <c r="C462" s="50"/>
      <c r="D462" s="50"/>
      <c r="E462" s="166" t="s">
        <v>754</v>
      </c>
      <c r="F462" s="267"/>
      <c r="G462" s="185"/>
      <c r="H462" s="181"/>
      <c r="I462" s="267"/>
    </row>
    <row r="463" spans="1:20" ht="15.95" customHeight="1" x14ac:dyDescent="0.2">
      <c r="A463" s="37"/>
      <c r="B463" s="106"/>
      <c r="C463" s="50"/>
      <c r="D463" s="50"/>
      <c r="E463" s="166" t="s">
        <v>751</v>
      </c>
      <c r="F463" s="267"/>
      <c r="G463" s="185"/>
      <c r="H463" s="181"/>
      <c r="I463" s="267"/>
    </row>
    <row r="464" spans="1:20" ht="15.95" customHeight="1" x14ac:dyDescent="0.2">
      <c r="A464" s="37"/>
      <c r="B464" s="106"/>
      <c r="C464" s="50"/>
      <c r="D464" s="50"/>
      <c r="E464" s="166" t="s">
        <v>770</v>
      </c>
      <c r="F464" s="267"/>
      <c r="G464" s="185"/>
      <c r="H464" s="181"/>
      <c r="I464" s="267"/>
    </row>
    <row r="465" spans="1:9" ht="15.95" customHeight="1" x14ac:dyDescent="0.2">
      <c r="A465" s="37"/>
      <c r="B465" s="106"/>
      <c r="C465" s="50"/>
      <c r="D465" s="50"/>
      <c r="E465" s="166" t="s">
        <v>771</v>
      </c>
      <c r="F465" s="267"/>
      <c r="G465" s="185"/>
      <c r="H465" s="181"/>
      <c r="I465" s="267"/>
    </row>
    <row r="466" spans="1:9" ht="15.95" customHeight="1" x14ac:dyDescent="0.2">
      <c r="A466" s="37"/>
      <c r="B466" s="106"/>
      <c r="C466" s="50"/>
      <c r="D466" s="50"/>
      <c r="E466" s="166" t="s">
        <v>772</v>
      </c>
      <c r="F466" s="267"/>
      <c r="G466" s="185"/>
      <c r="H466" s="181"/>
      <c r="I466" s="267"/>
    </row>
    <row r="467" spans="1:9" ht="15.95" customHeight="1" x14ac:dyDescent="0.2">
      <c r="A467" s="37"/>
      <c r="B467" s="106"/>
      <c r="C467" s="50">
        <v>712001</v>
      </c>
      <c r="D467" s="50">
        <v>41.51</v>
      </c>
      <c r="E467" s="149" t="s">
        <v>759</v>
      </c>
      <c r="F467" s="267">
        <v>108000</v>
      </c>
      <c r="G467" s="185">
        <v>107359.24</v>
      </c>
      <c r="H467" s="184">
        <f t="shared" ref="H467:H482" si="95">SUM(G467/F467)*100</f>
        <v>99.406703703703712</v>
      </c>
      <c r="I467" s="267">
        <v>108000</v>
      </c>
    </row>
    <row r="468" spans="1:9" ht="15.95" customHeight="1" x14ac:dyDescent="0.2">
      <c r="A468" s="37"/>
      <c r="B468" s="106"/>
      <c r="C468" s="50">
        <v>717002</v>
      </c>
      <c r="D468" s="158" t="s">
        <v>757</v>
      </c>
      <c r="E468" s="149" t="s">
        <v>758</v>
      </c>
      <c r="F468" s="267">
        <v>28000</v>
      </c>
      <c r="G468" s="185">
        <v>13000</v>
      </c>
      <c r="H468" s="184">
        <f t="shared" si="95"/>
        <v>46.428571428571431</v>
      </c>
      <c r="I468" s="267">
        <v>28000</v>
      </c>
    </row>
    <row r="469" spans="1:9" ht="15" customHeight="1" x14ac:dyDescent="0.2">
      <c r="A469" s="37"/>
      <c r="B469" s="332"/>
      <c r="C469" s="50">
        <v>712001</v>
      </c>
      <c r="D469" s="50">
        <v>41</v>
      </c>
      <c r="E469" s="37" t="s">
        <v>555</v>
      </c>
      <c r="F469" s="267">
        <v>8175</v>
      </c>
      <c r="G469" s="185">
        <v>0</v>
      </c>
      <c r="H469" s="184">
        <f t="shared" si="95"/>
        <v>0</v>
      </c>
      <c r="I469" s="267">
        <v>8175</v>
      </c>
    </row>
    <row r="470" spans="1:9" ht="15" customHeight="1" x14ac:dyDescent="0.2">
      <c r="A470" s="37"/>
      <c r="B470" s="98" t="s">
        <v>539</v>
      </c>
      <c r="C470" s="50">
        <v>713004</v>
      </c>
      <c r="D470" s="50">
        <v>41</v>
      </c>
      <c r="E470" s="149" t="s">
        <v>828</v>
      </c>
      <c r="F470" s="267"/>
      <c r="G470" s="185">
        <v>2150.8000000000002</v>
      </c>
      <c r="H470" s="184">
        <v>0</v>
      </c>
      <c r="I470" s="267">
        <v>2151</v>
      </c>
    </row>
    <row r="471" spans="1:9" ht="15.75" customHeight="1" x14ac:dyDescent="0.2">
      <c r="A471" s="40"/>
      <c r="B471" s="98" t="s">
        <v>539</v>
      </c>
      <c r="C471" s="159">
        <v>714001</v>
      </c>
      <c r="D471" s="38">
        <v>41</v>
      </c>
      <c r="E471" s="151" t="s">
        <v>829</v>
      </c>
      <c r="F471" s="267"/>
      <c r="G471" s="185">
        <v>250</v>
      </c>
      <c r="H471" s="184">
        <v>0</v>
      </c>
      <c r="I471" s="267">
        <v>250</v>
      </c>
    </row>
    <row r="472" spans="1:9" ht="15.75" customHeight="1" x14ac:dyDescent="0.2">
      <c r="A472" s="40"/>
      <c r="B472" s="331" t="s">
        <v>824</v>
      </c>
      <c r="C472" s="159">
        <v>716000</v>
      </c>
      <c r="D472" s="38">
        <v>41</v>
      </c>
      <c r="E472" s="151" t="s">
        <v>830</v>
      </c>
      <c r="F472" s="267"/>
      <c r="G472" s="185">
        <v>38200</v>
      </c>
      <c r="H472" s="184">
        <v>0</v>
      </c>
      <c r="I472" s="267">
        <v>38200</v>
      </c>
    </row>
    <row r="473" spans="1:9" ht="15.75" customHeight="1" x14ac:dyDescent="0.2">
      <c r="A473" s="40"/>
      <c r="B473" s="106" t="s">
        <v>131</v>
      </c>
      <c r="C473" s="159">
        <v>711005</v>
      </c>
      <c r="D473" s="38">
        <v>41</v>
      </c>
      <c r="E473" s="151" t="s">
        <v>680</v>
      </c>
      <c r="F473" s="267"/>
      <c r="G473" s="185">
        <v>3000</v>
      </c>
      <c r="H473" s="184">
        <v>0</v>
      </c>
      <c r="I473" s="267">
        <v>3000</v>
      </c>
    </row>
    <row r="474" spans="1:9" ht="15.75" customHeight="1" x14ac:dyDescent="0.2">
      <c r="A474" s="40"/>
      <c r="B474" s="127"/>
      <c r="C474" s="159">
        <v>711005</v>
      </c>
      <c r="D474" s="38">
        <v>41</v>
      </c>
      <c r="E474" s="151" t="s">
        <v>831</v>
      </c>
      <c r="F474" s="267"/>
      <c r="G474" s="185">
        <v>3012.77</v>
      </c>
      <c r="H474" s="184">
        <v>0</v>
      </c>
      <c r="I474" s="267">
        <v>3013</v>
      </c>
    </row>
    <row r="475" spans="1:9" ht="15.75" customHeight="1" x14ac:dyDescent="0.2">
      <c r="A475" s="40"/>
      <c r="B475" s="127"/>
      <c r="C475" s="159">
        <v>717002</v>
      </c>
      <c r="D475" s="38">
        <v>41</v>
      </c>
      <c r="E475" s="151" t="s">
        <v>833</v>
      </c>
      <c r="F475" s="267"/>
      <c r="G475" s="185">
        <v>8973.9699999999993</v>
      </c>
      <c r="H475" s="184">
        <v>0</v>
      </c>
      <c r="I475" s="267">
        <v>8973.9699999999993</v>
      </c>
    </row>
    <row r="476" spans="1:9" ht="15.75" customHeight="1" x14ac:dyDescent="0.2">
      <c r="A476" s="40"/>
      <c r="B476" s="127"/>
      <c r="C476" s="159">
        <v>717002</v>
      </c>
      <c r="D476" s="38">
        <v>41</v>
      </c>
      <c r="E476" s="151" t="s">
        <v>835</v>
      </c>
      <c r="F476" s="267"/>
      <c r="G476" s="185">
        <v>100</v>
      </c>
      <c r="H476" s="184">
        <v>0</v>
      </c>
      <c r="I476" s="267">
        <v>100</v>
      </c>
    </row>
    <row r="477" spans="1:9" ht="15.75" customHeight="1" x14ac:dyDescent="0.2">
      <c r="A477" s="40"/>
      <c r="B477" s="127"/>
      <c r="C477" s="159" t="s">
        <v>658</v>
      </c>
      <c r="D477" s="151">
        <v>41</v>
      </c>
      <c r="E477" s="151" t="s">
        <v>832</v>
      </c>
      <c r="F477" s="267"/>
      <c r="G477" s="185">
        <v>9406.58</v>
      </c>
      <c r="H477" s="184">
        <v>0</v>
      </c>
      <c r="I477" s="267">
        <v>9406</v>
      </c>
    </row>
    <row r="478" spans="1:9" ht="15.75" customHeight="1" x14ac:dyDescent="0.2">
      <c r="A478" s="40"/>
      <c r="B478" s="127"/>
      <c r="C478" s="159">
        <v>717001</v>
      </c>
      <c r="D478" s="155">
        <v>43</v>
      </c>
      <c r="E478" s="153" t="s">
        <v>859</v>
      </c>
      <c r="F478" s="267"/>
      <c r="G478" s="185">
        <v>0</v>
      </c>
      <c r="H478" s="184">
        <v>0</v>
      </c>
      <c r="I478" s="267">
        <v>65000</v>
      </c>
    </row>
    <row r="479" spans="1:9" ht="15.75" customHeight="1" x14ac:dyDescent="0.2">
      <c r="A479" s="40"/>
      <c r="B479" s="127" t="s">
        <v>143</v>
      </c>
      <c r="C479" s="159">
        <v>717002</v>
      </c>
      <c r="D479" s="38">
        <v>41</v>
      </c>
      <c r="E479" s="151" t="s">
        <v>834</v>
      </c>
      <c r="F479" s="267"/>
      <c r="G479" s="185">
        <v>4470.7299999999996</v>
      </c>
      <c r="H479" s="184">
        <v>0</v>
      </c>
      <c r="I479" s="267">
        <v>4470</v>
      </c>
    </row>
    <row r="480" spans="1:9" ht="15" customHeight="1" x14ac:dyDescent="0.2">
      <c r="A480" s="40"/>
      <c r="B480" s="171" t="s">
        <v>159</v>
      </c>
      <c r="C480" s="50">
        <v>717002</v>
      </c>
      <c r="D480" s="37">
        <v>41</v>
      </c>
      <c r="E480" s="114" t="s">
        <v>836</v>
      </c>
      <c r="F480" s="282"/>
      <c r="G480" s="255">
        <v>11160</v>
      </c>
      <c r="H480" s="184">
        <v>0</v>
      </c>
      <c r="I480" s="282">
        <v>11160</v>
      </c>
    </row>
    <row r="481" spans="1:14" ht="15" customHeight="1" thickBot="1" x14ac:dyDescent="0.25">
      <c r="A481" s="378" t="s">
        <v>345</v>
      </c>
      <c r="B481" s="384"/>
      <c r="C481" s="385"/>
      <c r="D481" s="380"/>
      <c r="E481" s="380" t="s">
        <v>63</v>
      </c>
      <c r="F481" s="394">
        <f>SUM(F459:F480)</f>
        <v>553492</v>
      </c>
      <c r="G481" s="421">
        <f t="shared" ref="G481:I481" si="96">SUM(G459:G480)</f>
        <v>201084.09</v>
      </c>
      <c r="H481" s="402">
        <f t="shared" si="95"/>
        <v>36.330080651572203</v>
      </c>
      <c r="I481" s="394">
        <f t="shared" si="96"/>
        <v>634302.97</v>
      </c>
      <c r="J481" s="35">
        <f>SUM(F481)</f>
        <v>553492</v>
      </c>
      <c r="K481" s="35">
        <f t="shared" ref="K481:M481" si="97">SUM(G481)</f>
        <v>201084.09</v>
      </c>
      <c r="L481" s="35">
        <f t="shared" si="97"/>
        <v>36.330080651572203</v>
      </c>
      <c r="M481" s="35">
        <f t="shared" si="97"/>
        <v>634302.97</v>
      </c>
      <c r="N481" s="35"/>
    </row>
    <row r="482" spans="1:14" ht="15" customHeight="1" thickBot="1" x14ac:dyDescent="0.3">
      <c r="A482" s="134" t="s">
        <v>370</v>
      </c>
      <c r="B482" s="133"/>
      <c r="C482" s="135"/>
      <c r="D482" s="136"/>
      <c r="E482" s="133"/>
      <c r="F482" s="283">
        <f>SUM(J482)</f>
        <v>553492</v>
      </c>
      <c r="G482" s="422">
        <f t="shared" ref="G482:I482" si="98">SUM(K482)</f>
        <v>201084.09</v>
      </c>
      <c r="H482" s="415">
        <f t="shared" si="95"/>
        <v>36.330080651572203</v>
      </c>
      <c r="I482" s="283">
        <f t="shared" si="98"/>
        <v>634302.97</v>
      </c>
      <c r="J482" s="35">
        <f t="shared" ref="J482:M482" si="99">SUM(J481)</f>
        <v>553492</v>
      </c>
      <c r="K482" s="35">
        <f t="shared" si="99"/>
        <v>201084.09</v>
      </c>
      <c r="L482" s="35">
        <f t="shared" si="99"/>
        <v>36.330080651572203</v>
      </c>
      <c r="M482" s="35">
        <f t="shared" si="99"/>
        <v>634302.97</v>
      </c>
      <c r="N482" s="35"/>
    </row>
    <row r="483" spans="1:14" ht="15" customHeight="1" x14ac:dyDescent="0.2">
      <c r="A483" s="48"/>
      <c r="B483" s="48"/>
      <c r="C483" s="91"/>
      <c r="D483" s="59"/>
      <c r="E483" s="59" t="s">
        <v>371</v>
      </c>
      <c r="F483" s="270"/>
      <c r="G483" s="256"/>
      <c r="H483" s="32"/>
      <c r="I483" s="270"/>
    </row>
    <row r="484" spans="1:14" s="8" customFormat="1" ht="15" customHeight="1" x14ac:dyDescent="0.2">
      <c r="A484" s="45" t="s">
        <v>257</v>
      </c>
      <c r="B484" s="45"/>
      <c r="C484" s="72"/>
      <c r="D484" s="45"/>
      <c r="E484" s="54"/>
      <c r="F484" s="284"/>
      <c r="G484" s="36"/>
      <c r="H484" s="7"/>
      <c r="I484" s="284"/>
    </row>
    <row r="485" spans="1:14" s="6" customFormat="1" ht="15" customHeight="1" x14ac:dyDescent="0.2">
      <c r="A485" s="58" t="s">
        <v>382</v>
      </c>
      <c r="B485" s="65" t="s">
        <v>413</v>
      </c>
      <c r="C485" s="66"/>
      <c r="D485" s="58"/>
      <c r="E485" s="55" t="s">
        <v>79</v>
      </c>
      <c r="F485" s="284"/>
      <c r="G485" s="36"/>
      <c r="H485" s="7"/>
      <c r="I485" s="284"/>
    </row>
    <row r="486" spans="1:14" ht="15" customHeight="1" x14ac:dyDescent="0.2">
      <c r="A486" s="67" t="s">
        <v>364</v>
      </c>
      <c r="B486" s="44" t="s">
        <v>78</v>
      </c>
      <c r="C486" s="50">
        <v>821005</v>
      </c>
      <c r="D486" s="37">
        <v>41</v>
      </c>
      <c r="E486" s="40" t="s">
        <v>0</v>
      </c>
      <c r="F486" s="285">
        <v>10164</v>
      </c>
      <c r="G486" s="257">
        <v>2503.84</v>
      </c>
      <c r="H486" s="184">
        <f t="shared" ref="H486:H493" si="100">SUM(G486/F486)*100</f>
        <v>24.634395907123182</v>
      </c>
      <c r="I486" s="285">
        <v>10164</v>
      </c>
    </row>
    <row r="487" spans="1:14" ht="15" customHeight="1" x14ac:dyDescent="0.2">
      <c r="A487" s="67"/>
      <c r="B487" s="44"/>
      <c r="C487" s="111" t="s">
        <v>171</v>
      </c>
      <c r="D487" s="37">
        <v>41</v>
      </c>
      <c r="E487" s="37" t="s">
        <v>313</v>
      </c>
      <c r="F487" s="285">
        <v>20217</v>
      </c>
      <c r="G487" s="257">
        <v>5037.66</v>
      </c>
      <c r="H487" s="184">
        <f t="shared" si="100"/>
        <v>24.917940347232527</v>
      </c>
      <c r="I487" s="285">
        <v>20217</v>
      </c>
    </row>
    <row r="488" spans="1:14" ht="15" customHeight="1" x14ac:dyDescent="0.2">
      <c r="A488" s="37"/>
      <c r="B488" s="37"/>
      <c r="C488" s="111" t="s">
        <v>170</v>
      </c>
      <c r="D488" s="37">
        <v>41</v>
      </c>
      <c r="E488" s="149" t="s">
        <v>839</v>
      </c>
      <c r="F488" s="268">
        <v>30000</v>
      </c>
      <c r="G488" s="130">
        <v>0</v>
      </c>
      <c r="H488" s="184">
        <f t="shared" si="100"/>
        <v>0</v>
      </c>
      <c r="I488" s="268">
        <v>31724</v>
      </c>
    </row>
    <row r="489" spans="1:14" ht="15" customHeight="1" x14ac:dyDescent="0.2">
      <c r="A489" s="37"/>
      <c r="B489" s="37"/>
      <c r="C489" s="111" t="s">
        <v>598</v>
      </c>
      <c r="D489" s="37">
        <v>41</v>
      </c>
      <c r="E489" s="149" t="s">
        <v>840</v>
      </c>
      <c r="F489" s="268">
        <v>54700</v>
      </c>
      <c r="G489" s="130">
        <v>27350</v>
      </c>
      <c r="H489" s="184">
        <f t="shared" si="100"/>
        <v>50</v>
      </c>
      <c r="I489" s="268">
        <v>54700</v>
      </c>
    </row>
    <row r="490" spans="1:14" ht="15" customHeight="1" x14ac:dyDescent="0.2">
      <c r="A490" s="37"/>
      <c r="B490" s="37"/>
      <c r="C490" s="111" t="s">
        <v>613</v>
      </c>
      <c r="D490" s="37">
        <v>41</v>
      </c>
      <c r="E490" s="114" t="s">
        <v>842</v>
      </c>
      <c r="F490" s="268">
        <v>24960</v>
      </c>
      <c r="G490" s="130">
        <v>6240</v>
      </c>
      <c r="H490" s="184">
        <f t="shared" si="100"/>
        <v>25</v>
      </c>
      <c r="I490" s="268">
        <v>24960</v>
      </c>
    </row>
    <row r="491" spans="1:14" ht="15" customHeight="1" x14ac:dyDescent="0.2">
      <c r="A491" s="37"/>
      <c r="B491" s="37"/>
      <c r="C491" s="150" t="s">
        <v>661</v>
      </c>
      <c r="D491" s="37">
        <v>41</v>
      </c>
      <c r="E491" s="166" t="s">
        <v>841</v>
      </c>
      <c r="F491" s="268">
        <v>24600</v>
      </c>
      <c r="G491" s="130">
        <v>6150</v>
      </c>
      <c r="H491" s="184">
        <f t="shared" si="100"/>
        <v>25</v>
      </c>
      <c r="I491" s="268">
        <v>24600</v>
      </c>
    </row>
    <row r="492" spans="1:14" ht="15" customHeight="1" thickBot="1" x14ac:dyDescent="0.25">
      <c r="A492" s="380" t="s">
        <v>364</v>
      </c>
      <c r="B492" s="380"/>
      <c r="C492" s="385"/>
      <c r="D492" s="380"/>
      <c r="E492" s="380" t="s">
        <v>63</v>
      </c>
      <c r="F492" s="394">
        <f>SUM(F486:F491)</f>
        <v>164641</v>
      </c>
      <c r="G492" s="421">
        <f t="shared" ref="G492:I492" si="101">SUM(G486:G491)</f>
        <v>47281.5</v>
      </c>
      <c r="H492" s="402">
        <f t="shared" si="100"/>
        <v>28.717937816218321</v>
      </c>
      <c r="I492" s="394">
        <f t="shared" si="101"/>
        <v>166365</v>
      </c>
      <c r="J492" s="35">
        <f>SUM(F492)</f>
        <v>164641</v>
      </c>
      <c r="K492" s="35">
        <f t="shared" ref="K492:M492" si="102">SUM(G492)</f>
        <v>47281.5</v>
      </c>
      <c r="L492" s="35">
        <f t="shared" si="102"/>
        <v>28.717937816218321</v>
      </c>
      <c r="M492" s="35">
        <f t="shared" si="102"/>
        <v>166365</v>
      </c>
      <c r="N492" s="35"/>
    </row>
    <row r="493" spans="1:14" ht="15" customHeight="1" thickBot="1" x14ac:dyDescent="0.3">
      <c r="A493" s="134" t="s">
        <v>372</v>
      </c>
      <c r="B493" s="136"/>
      <c r="C493" s="135"/>
      <c r="D493" s="136"/>
      <c r="E493" s="174"/>
      <c r="F493" s="283">
        <f>SUM(J493)</f>
        <v>164641</v>
      </c>
      <c r="G493" s="422">
        <f t="shared" ref="G493:I493" si="103">SUM(K493)</f>
        <v>47281.5</v>
      </c>
      <c r="H493" s="415">
        <f t="shared" si="100"/>
        <v>28.717937816218321</v>
      </c>
      <c r="I493" s="283">
        <f t="shared" si="103"/>
        <v>166365</v>
      </c>
      <c r="J493" s="35">
        <f t="shared" ref="J493:M493" si="104">SUM(J492)</f>
        <v>164641</v>
      </c>
      <c r="K493" s="35">
        <f t="shared" si="104"/>
        <v>47281.5</v>
      </c>
      <c r="L493" s="35">
        <f t="shared" si="104"/>
        <v>28.717937816218321</v>
      </c>
      <c r="M493" s="35">
        <f t="shared" si="104"/>
        <v>166365</v>
      </c>
      <c r="N493" s="35"/>
    </row>
    <row r="494" spans="1:14" ht="14.25" customHeight="1" x14ac:dyDescent="0.2">
      <c r="A494" s="59"/>
      <c r="B494" s="59"/>
      <c r="C494" s="91"/>
      <c r="D494" s="59"/>
      <c r="E494" s="59"/>
      <c r="F494" s="284"/>
      <c r="G494" s="258"/>
      <c r="H494" s="172"/>
      <c r="I494" s="284"/>
    </row>
    <row r="495" spans="1:14" ht="15.75" customHeight="1" thickBot="1" x14ac:dyDescent="0.3">
      <c r="A495" s="108" t="s">
        <v>172</v>
      </c>
      <c r="B495" s="12"/>
      <c r="C495" s="108"/>
      <c r="D495" s="88"/>
      <c r="E495" s="87"/>
      <c r="F495" s="286"/>
      <c r="G495" s="259"/>
      <c r="H495" s="102"/>
      <c r="I495" s="286"/>
    </row>
    <row r="496" spans="1:14" ht="15.75" customHeight="1" thickBot="1" x14ac:dyDescent="0.3">
      <c r="A496" s="116" t="s">
        <v>368</v>
      </c>
      <c r="B496" s="117"/>
      <c r="C496" s="118"/>
      <c r="D496" s="117"/>
      <c r="E496" s="119"/>
      <c r="F496" s="287">
        <f>SUM(F453)</f>
        <v>2828682</v>
      </c>
      <c r="G496" s="423">
        <f>SUM(G453)</f>
        <v>657351.50000000012</v>
      </c>
      <c r="H496" s="413">
        <f t="shared" ref="H496:H499" si="105">SUM(G496/F496)*100</f>
        <v>23.238791069480421</v>
      </c>
      <c r="I496" s="287">
        <f>SUM(I453)</f>
        <v>2876148</v>
      </c>
    </row>
    <row r="497" spans="1:9" ht="15.75" customHeight="1" thickBot="1" x14ac:dyDescent="0.3">
      <c r="A497" s="120" t="s">
        <v>373</v>
      </c>
      <c r="B497" s="121"/>
      <c r="C497" s="121"/>
      <c r="D497" s="121"/>
      <c r="E497" s="122"/>
      <c r="F497" s="288">
        <f>SUM(F482)</f>
        <v>553492</v>
      </c>
      <c r="G497" s="424">
        <f>SUM(G482)</f>
        <v>201084.09</v>
      </c>
      <c r="H497" s="413">
        <f t="shared" si="105"/>
        <v>36.330080651572203</v>
      </c>
      <c r="I497" s="287">
        <f>SUM(I482)</f>
        <v>634302.97</v>
      </c>
    </row>
    <row r="498" spans="1:9" ht="15.75" customHeight="1" thickBot="1" x14ac:dyDescent="0.3">
      <c r="A498" s="123" t="s">
        <v>372</v>
      </c>
      <c r="B498" s="124"/>
      <c r="C498" s="124"/>
      <c r="D498" s="124"/>
      <c r="E498" s="125"/>
      <c r="F498" s="289">
        <f>SUM(F493)</f>
        <v>164641</v>
      </c>
      <c r="G498" s="425">
        <f>SUM(G493)</f>
        <v>47281.5</v>
      </c>
      <c r="H498" s="413">
        <f t="shared" si="105"/>
        <v>28.717937816218321</v>
      </c>
      <c r="I498" s="431">
        <f>SUM(I493)</f>
        <v>166365</v>
      </c>
    </row>
    <row r="499" spans="1:9" ht="15.75" customHeight="1" thickBot="1" x14ac:dyDescent="0.3">
      <c r="A499" s="115" t="s">
        <v>374</v>
      </c>
      <c r="B499" s="110"/>
      <c r="C499" s="110"/>
      <c r="D499" s="110"/>
      <c r="E499" s="138"/>
      <c r="F499" s="283">
        <f t="shared" ref="F499:I499" si="106">SUM(F496:F498)</f>
        <v>3546815</v>
      </c>
      <c r="G499" s="422">
        <f t="shared" si="106"/>
        <v>905717.09000000008</v>
      </c>
      <c r="H499" s="432">
        <f t="shared" si="105"/>
        <v>25.536067993396895</v>
      </c>
      <c r="I499" s="296">
        <f t="shared" si="106"/>
        <v>3676815.9699999997</v>
      </c>
    </row>
    <row r="500" spans="1:9" ht="15.75" customHeight="1" thickBot="1" x14ac:dyDescent="0.25">
      <c r="A500" s="59"/>
      <c r="B500" s="59"/>
      <c r="C500" s="59"/>
      <c r="D500" s="59"/>
      <c r="E500" s="59"/>
      <c r="F500" s="290"/>
      <c r="G500" s="260"/>
      <c r="H500" s="109"/>
      <c r="I500" s="290"/>
    </row>
    <row r="501" spans="1:9" ht="15.75" customHeight="1" thickBot="1" x14ac:dyDescent="0.3">
      <c r="A501" s="126" t="s">
        <v>365</v>
      </c>
      <c r="B501" s="117"/>
      <c r="C501" s="117"/>
      <c r="D501" s="117"/>
      <c r="E501" s="119"/>
      <c r="F501" s="288">
        <f>SUM('Príjmy 1-3 2020'!E173)</f>
        <v>3106430</v>
      </c>
      <c r="G501" s="433">
        <f>SUM('Príjmy 1-3 2020'!F173)</f>
        <v>979621.98</v>
      </c>
      <c r="H501" s="413">
        <f t="shared" ref="H501:H504" si="107">SUM(G501/F501)*100</f>
        <v>31.535298719108429</v>
      </c>
      <c r="I501" s="287">
        <f>SUM('Príjmy 1-3 2020'!H173)</f>
        <v>3049548</v>
      </c>
    </row>
    <row r="502" spans="1:9" ht="15.75" customHeight="1" thickBot="1" x14ac:dyDescent="0.3">
      <c r="A502" s="120" t="s">
        <v>366</v>
      </c>
      <c r="B502" s="121"/>
      <c r="C502" s="121"/>
      <c r="D502" s="121"/>
      <c r="E502" s="122"/>
      <c r="F502" s="288">
        <f>SUM('Príjmy 1-3 2020'!E174)</f>
        <v>133620</v>
      </c>
      <c r="G502" s="424">
        <f>SUM('Príjmy 1-3 2020'!F174)</f>
        <v>66356.06</v>
      </c>
      <c r="H502" s="413">
        <f t="shared" si="107"/>
        <v>49.660275407873073</v>
      </c>
      <c r="I502" s="287">
        <f>SUM('Príjmy 1-3 2020'!H174)</f>
        <v>242425</v>
      </c>
    </row>
    <row r="503" spans="1:9" ht="15.75" customHeight="1" thickBot="1" x14ac:dyDescent="0.3">
      <c r="A503" s="123" t="s">
        <v>367</v>
      </c>
      <c r="B503" s="124"/>
      <c r="C503" s="124"/>
      <c r="D503" s="124"/>
      <c r="E503" s="125"/>
      <c r="F503" s="288">
        <f>SUM('Príjmy 1-3 2020'!E175)</f>
        <v>306765</v>
      </c>
      <c r="G503" s="424">
        <f>SUM('Príjmy 1-3 2020'!F175)</f>
        <v>63046.36</v>
      </c>
      <c r="H503" s="413">
        <f t="shared" si="107"/>
        <v>20.55200560689779</v>
      </c>
      <c r="I503" s="287">
        <f>SUM('Príjmy 1-3 2020'!H175)</f>
        <v>384843</v>
      </c>
    </row>
    <row r="504" spans="1:9" ht="15.75" customHeight="1" thickBot="1" x14ac:dyDescent="0.3">
      <c r="A504" s="17" t="s">
        <v>375</v>
      </c>
      <c r="B504" s="133"/>
      <c r="C504" s="110"/>
      <c r="D504" s="110"/>
      <c r="E504" s="139"/>
      <c r="F504" s="296">
        <f>SUM(F501:F503)</f>
        <v>3546815</v>
      </c>
      <c r="G504" s="426">
        <f t="shared" ref="G504:I504" si="108">SUM(G501:G503)</f>
        <v>1109024.4000000001</v>
      </c>
      <c r="H504" s="415">
        <f t="shared" si="107"/>
        <v>31.268177223790929</v>
      </c>
      <c r="I504" s="296">
        <f t="shared" si="108"/>
        <v>3676816</v>
      </c>
    </row>
    <row r="505" spans="1:9" ht="15.75" customHeight="1" thickBot="1" x14ac:dyDescent="0.25">
      <c r="A505" s="54"/>
      <c r="B505" s="54"/>
      <c r="C505" s="54"/>
      <c r="D505" s="54"/>
      <c r="E505" s="59"/>
      <c r="F505" s="284"/>
      <c r="G505" s="36"/>
      <c r="H505" s="7"/>
      <c r="I505" s="284"/>
    </row>
    <row r="506" spans="1:9" s="8" customFormat="1" ht="15.75" customHeight="1" thickBot="1" x14ac:dyDescent="0.3">
      <c r="A506" s="17" t="s">
        <v>173</v>
      </c>
      <c r="B506" s="133"/>
      <c r="C506" s="110"/>
      <c r="D506" s="110"/>
      <c r="E506" s="139"/>
      <c r="F506" s="283">
        <f>SUM(F504-F499)</f>
        <v>0</v>
      </c>
      <c r="G506" s="422">
        <f t="shared" ref="G506:I506" si="109">SUM(G504-G499)</f>
        <v>203307.31000000006</v>
      </c>
      <c r="H506" s="415">
        <v>0</v>
      </c>
      <c r="I506" s="283">
        <f t="shared" si="109"/>
        <v>3.0000000260770321E-2</v>
      </c>
    </row>
    <row r="507" spans="1:9" ht="14.25" x14ac:dyDescent="0.2">
      <c r="A507" s="26"/>
      <c r="B507" s="26"/>
      <c r="C507" s="26"/>
      <c r="D507" s="26"/>
      <c r="E507" s="26"/>
      <c r="F507" s="168"/>
      <c r="G507" s="168"/>
      <c r="H507" s="128"/>
      <c r="I507" s="197"/>
    </row>
    <row r="508" spans="1:9" s="13" customFormat="1" ht="15" x14ac:dyDescent="0.2">
      <c r="A508" s="26"/>
      <c r="B508" s="26"/>
      <c r="C508" s="26"/>
      <c r="D508" s="26"/>
      <c r="E508" s="26" t="s">
        <v>861</v>
      </c>
      <c r="F508" s="169"/>
      <c r="G508" s="333"/>
      <c r="H508" s="160"/>
      <c r="I508" s="107"/>
    </row>
    <row r="509" spans="1:9" s="13" customFormat="1" ht="15" x14ac:dyDescent="0.2">
      <c r="A509" s="26"/>
      <c r="B509" s="26"/>
      <c r="C509" s="26"/>
      <c r="D509" s="26"/>
      <c r="E509" s="26" t="s">
        <v>860</v>
      </c>
      <c r="F509" s="94"/>
      <c r="G509" s="168"/>
      <c r="H509" s="161"/>
      <c r="I509" s="94"/>
    </row>
    <row r="510" spans="1:9" s="13" customFormat="1" ht="15" x14ac:dyDescent="0.2">
      <c r="A510" s="26"/>
      <c r="B510" s="26"/>
      <c r="C510" s="26"/>
      <c r="D510" s="26"/>
      <c r="E510" s="26"/>
      <c r="F510" s="26"/>
      <c r="G510" s="26"/>
      <c r="H510" s="161"/>
      <c r="I510" s="26"/>
    </row>
    <row r="511" spans="1:9" s="13" customFormat="1" ht="15" x14ac:dyDescent="0.2">
      <c r="A511" s="26"/>
      <c r="B511" s="26"/>
      <c r="C511" s="26"/>
      <c r="D511" s="26"/>
      <c r="E511" s="30"/>
      <c r="F511" s="30"/>
      <c r="G511" s="30"/>
      <c r="H511" s="162"/>
      <c r="I511" s="30"/>
    </row>
    <row r="512" spans="1:9" s="13" customFormat="1" ht="15" x14ac:dyDescent="0.2">
      <c r="A512" s="26"/>
      <c r="B512" s="26"/>
      <c r="C512" s="26"/>
      <c r="D512" s="26"/>
      <c r="E512" s="31"/>
      <c r="F512" s="140"/>
      <c r="G512" s="334"/>
      <c r="H512" s="163"/>
      <c r="I512" s="140"/>
    </row>
    <row r="513" spans="8:8" s="13" customFormat="1" ht="15" x14ac:dyDescent="0.2">
      <c r="H513" s="160"/>
    </row>
    <row r="514" spans="8:8" s="13" customFormat="1" ht="15" x14ac:dyDescent="0.2">
      <c r="H514" s="160"/>
    </row>
    <row r="515" spans="8:8" s="13" customFormat="1" ht="15" x14ac:dyDescent="0.2">
      <c r="H515" s="343"/>
    </row>
    <row r="516" spans="8:8" s="13" customFormat="1" ht="15" x14ac:dyDescent="0.2">
      <c r="H516" s="160"/>
    </row>
    <row r="517" spans="8:8" s="13" customFormat="1" ht="15" x14ac:dyDescent="0.2">
      <c r="H517" s="160"/>
    </row>
    <row r="518" spans="8:8" s="13" customFormat="1" ht="15" x14ac:dyDescent="0.2">
      <c r="H518" s="160"/>
    </row>
    <row r="519" spans="8:8" s="13" customFormat="1" ht="15" x14ac:dyDescent="0.2">
      <c r="H519" s="160"/>
    </row>
    <row r="520" spans="8:8" s="13" customFormat="1" ht="15" x14ac:dyDescent="0.2">
      <c r="H520" s="160"/>
    </row>
    <row r="521" spans="8:8" s="13" customFormat="1" ht="15" x14ac:dyDescent="0.2">
      <c r="H521" s="160"/>
    </row>
    <row r="522" spans="8:8" x14ac:dyDescent="0.2">
      <c r="H522" s="35"/>
    </row>
    <row r="523" spans="8:8" x14ac:dyDescent="0.2">
      <c r="H523" s="35"/>
    </row>
    <row r="524" spans="8:8" x14ac:dyDescent="0.2">
      <c r="H524" s="35"/>
    </row>
    <row r="525" spans="8:8" x14ac:dyDescent="0.2">
      <c r="H525" s="35"/>
    </row>
    <row r="526" spans="8:8" x14ac:dyDescent="0.2">
      <c r="H526" s="35"/>
    </row>
    <row r="527" spans="8:8" x14ac:dyDescent="0.2">
      <c r="H527" s="35"/>
    </row>
    <row r="528" spans="8:8" x14ac:dyDescent="0.2">
      <c r="H528" s="35"/>
    </row>
    <row r="529" spans="2:9" x14ac:dyDescent="0.2">
      <c r="H529" s="35"/>
    </row>
    <row r="530" spans="2:9" x14ac:dyDescent="0.2">
      <c r="H530" s="35"/>
    </row>
    <row r="531" spans="2:9" ht="15" x14ac:dyDescent="0.2">
      <c r="E531" s="14"/>
      <c r="F531" s="14"/>
      <c r="G531" s="14"/>
      <c r="H531" s="164"/>
      <c r="I531" s="14"/>
    </row>
    <row r="532" spans="2:9" ht="15" x14ac:dyDescent="0.2">
      <c r="B532" s="14"/>
      <c r="C532" s="14"/>
      <c r="D532" s="14"/>
      <c r="H532" s="35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83"/>
  <sheetViews>
    <sheetView tabSelected="1" topLeftCell="A154" zoomScaleNormal="100" zoomScalePageLayoutView="70" workbookViewId="0">
      <selection activeCell="O142" sqref="O142"/>
    </sheetView>
  </sheetViews>
  <sheetFormatPr defaultColWidth="0.42578125" defaultRowHeight="12.75" x14ac:dyDescent="0.2"/>
  <cols>
    <col min="1" max="1" width="8.140625" customWidth="1"/>
    <col min="2" max="2" width="10.7109375" customWidth="1"/>
    <col min="3" max="3" width="6.42578125" customWidth="1"/>
    <col min="4" max="4" width="71.85546875" customWidth="1"/>
    <col min="5" max="5" width="17.42578125" customWidth="1"/>
    <col min="6" max="6" width="17.5703125" customWidth="1"/>
    <col min="7" max="7" width="11.140625" customWidth="1"/>
    <col min="8" max="8" width="16.42578125" customWidth="1"/>
    <col min="9" max="9" width="10.28515625" hidden="1" customWidth="1"/>
    <col min="10" max="10" width="9.5703125" hidden="1" customWidth="1"/>
    <col min="11" max="11" width="10.140625" hidden="1" customWidth="1"/>
    <col min="12" max="12" width="13.140625" hidden="1" customWidth="1"/>
    <col min="13" max="13" width="15.7109375" customWidth="1"/>
    <col min="14" max="14" width="13.7109375" customWidth="1"/>
    <col min="15" max="15" width="19.7109375" customWidth="1"/>
    <col min="16" max="41" width="10.140625" customWidth="1"/>
  </cols>
  <sheetData>
    <row r="1" spans="1:8" ht="15.95" customHeight="1" x14ac:dyDescent="0.25">
      <c r="A1" s="34"/>
      <c r="B1" s="34"/>
      <c r="D1" s="24" t="s">
        <v>858</v>
      </c>
      <c r="E1" s="24"/>
      <c r="F1" s="24"/>
      <c r="G1" s="24"/>
      <c r="H1" s="24"/>
    </row>
    <row r="2" spans="1:8" ht="15.95" customHeight="1" x14ac:dyDescent="0.25">
      <c r="A2" s="34"/>
      <c r="B2" s="34"/>
      <c r="D2" s="24" t="s">
        <v>857</v>
      </c>
      <c r="E2" s="24"/>
      <c r="F2" s="24"/>
      <c r="G2" s="24"/>
      <c r="H2" s="24"/>
    </row>
    <row r="3" spans="1:8" ht="15.95" customHeight="1" x14ac:dyDescent="0.25">
      <c r="A3" s="23"/>
      <c r="B3" s="23"/>
      <c r="C3" s="23"/>
      <c r="D3" s="24" t="s">
        <v>234</v>
      </c>
      <c r="E3" s="24"/>
      <c r="F3" s="24"/>
      <c r="G3" s="24"/>
      <c r="H3" s="24"/>
    </row>
    <row r="4" spans="1:8" ht="15.75" customHeight="1" x14ac:dyDescent="0.25">
      <c r="A4" s="9" t="s">
        <v>426</v>
      </c>
      <c r="B4" s="9"/>
      <c r="C4" s="8"/>
      <c r="D4" s="8"/>
      <c r="E4" s="8"/>
      <c r="F4" s="8"/>
      <c r="G4" s="8"/>
      <c r="H4" s="8"/>
    </row>
    <row r="5" spans="1:8" ht="14.25" customHeight="1" x14ac:dyDescent="0.25">
      <c r="A5" s="9" t="s">
        <v>427</v>
      </c>
      <c r="B5" s="9"/>
      <c r="C5" s="8"/>
      <c r="D5" s="8"/>
      <c r="E5" s="8"/>
      <c r="F5" s="8"/>
      <c r="G5" s="8"/>
      <c r="H5" s="8"/>
    </row>
    <row r="6" spans="1:8" ht="15" customHeight="1" x14ac:dyDescent="0.25">
      <c r="A6" s="9" t="s">
        <v>174</v>
      </c>
      <c r="B6" s="9"/>
      <c r="C6" s="8"/>
      <c r="D6" s="8"/>
      <c r="E6" s="8"/>
      <c r="F6" s="8"/>
      <c r="G6" s="8"/>
      <c r="H6" s="8"/>
    </row>
    <row r="7" spans="1:8" ht="15.75" x14ac:dyDescent="0.25">
      <c r="A7" s="16" t="s">
        <v>414</v>
      </c>
      <c r="B7" s="16"/>
      <c r="C7" s="16"/>
      <c r="D7" s="16"/>
      <c r="E7" s="16"/>
      <c r="F7" s="16"/>
      <c r="G7" s="16"/>
      <c r="H7" s="16"/>
    </row>
    <row r="8" spans="1:8" ht="15" x14ac:dyDescent="0.2">
      <c r="A8" s="22" t="s">
        <v>175</v>
      </c>
      <c r="B8" s="22"/>
      <c r="C8" s="22"/>
      <c r="D8" s="22"/>
      <c r="E8" s="22"/>
      <c r="F8" s="22"/>
      <c r="G8" s="22"/>
      <c r="H8" s="22"/>
    </row>
    <row r="9" spans="1:8" ht="15.75" x14ac:dyDescent="0.25">
      <c r="A9" s="9" t="s">
        <v>511</v>
      </c>
      <c r="B9" s="9"/>
      <c r="C9" s="8"/>
      <c r="D9" s="8"/>
      <c r="E9" s="8"/>
      <c r="F9" s="8"/>
      <c r="G9" s="8"/>
      <c r="H9" s="8"/>
    </row>
    <row r="10" spans="1:8" ht="15.75" x14ac:dyDescent="0.25">
      <c r="A10" s="9" t="s">
        <v>844</v>
      </c>
      <c r="B10" s="8"/>
      <c r="C10" s="8"/>
      <c r="D10" s="8"/>
      <c r="E10" s="8"/>
      <c r="F10" s="8"/>
      <c r="G10" s="8"/>
      <c r="H10" s="8"/>
    </row>
    <row r="11" spans="1:8" ht="15.75" x14ac:dyDescent="0.25">
      <c r="A11" s="16" t="s">
        <v>211</v>
      </c>
      <c r="B11" s="16"/>
      <c r="C11" s="16"/>
      <c r="D11" s="16"/>
      <c r="E11" s="16"/>
      <c r="F11" s="16"/>
      <c r="G11" s="16"/>
      <c r="H11" s="16"/>
    </row>
    <row r="12" spans="1:8" ht="15.75" x14ac:dyDescent="0.25">
      <c r="A12" s="9" t="s">
        <v>467</v>
      </c>
      <c r="B12" s="8"/>
      <c r="C12" s="8"/>
      <c r="D12" s="8"/>
      <c r="E12" s="8"/>
      <c r="F12" s="8"/>
      <c r="G12" s="8"/>
      <c r="H12" s="8"/>
    </row>
    <row r="13" spans="1:8" ht="15.75" x14ac:dyDescent="0.25">
      <c r="A13" s="9" t="s">
        <v>845</v>
      </c>
      <c r="B13" s="8"/>
      <c r="C13" s="8"/>
      <c r="D13" s="8"/>
      <c r="E13" s="8"/>
      <c r="F13" s="8"/>
      <c r="G13" s="8"/>
      <c r="H13" s="8"/>
    </row>
    <row r="14" spans="1:8" ht="15.75" x14ac:dyDescent="0.25">
      <c r="A14" s="9" t="s">
        <v>846</v>
      </c>
      <c r="B14" s="8"/>
      <c r="C14" s="8"/>
      <c r="D14" s="8"/>
      <c r="E14" s="8"/>
      <c r="F14" s="8"/>
      <c r="G14" s="8"/>
      <c r="H14" s="8"/>
    </row>
    <row r="15" spans="1:8" ht="15.75" x14ac:dyDescent="0.25">
      <c r="A15" s="9" t="s">
        <v>843</v>
      </c>
      <c r="B15" s="8"/>
      <c r="C15" s="8"/>
      <c r="D15" s="9"/>
      <c r="E15" s="9"/>
      <c r="F15" s="9"/>
      <c r="G15" s="9"/>
      <c r="H15" s="9"/>
    </row>
    <row r="16" spans="1:8" ht="15.75" x14ac:dyDescent="0.25">
      <c r="A16" s="9" t="s">
        <v>566</v>
      </c>
      <c r="B16" s="8"/>
      <c r="C16" s="8"/>
      <c r="D16" s="9"/>
      <c r="E16" s="9"/>
      <c r="F16" s="9"/>
      <c r="G16" s="9"/>
      <c r="H16" s="9"/>
    </row>
    <row r="17" spans="1:15" ht="15.75" x14ac:dyDescent="0.25">
      <c r="A17" s="9" t="s">
        <v>667</v>
      </c>
      <c r="B17" s="8"/>
      <c r="C17" s="8"/>
      <c r="D17" s="9"/>
      <c r="E17" s="9"/>
      <c r="F17" s="9"/>
      <c r="G17" s="9"/>
      <c r="H17" s="9"/>
    </row>
    <row r="18" spans="1:15" ht="15.75" x14ac:dyDescent="0.25">
      <c r="A18" s="9" t="s">
        <v>668</v>
      </c>
      <c r="B18" s="8"/>
      <c r="C18" s="8"/>
      <c r="D18" s="33"/>
      <c r="E18" s="33"/>
      <c r="F18" s="33"/>
      <c r="G18" s="33"/>
      <c r="H18" s="33"/>
    </row>
    <row r="19" spans="1:15" ht="15.75" x14ac:dyDescent="0.25">
      <c r="A19" s="9"/>
      <c r="B19" s="8"/>
      <c r="C19" s="8"/>
      <c r="D19" s="33"/>
      <c r="E19" s="9"/>
      <c r="F19" s="9"/>
      <c r="G19" s="198"/>
      <c r="H19" s="198"/>
    </row>
    <row r="20" spans="1:15" ht="16.5" thickBot="1" x14ac:dyDescent="0.3">
      <c r="A20" s="199"/>
      <c r="B20" s="199"/>
      <c r="C20" s="199"/>
      <c r="D20" s="200" t="s">
        <v>305</v>
      </c>
      <c r="E20" s="200"/>
      <c r="F20" s="200"/>
      <c r="G20" s="200"/>
      <c r="H20" s="200"/>
    </row>
    <row r="21" spans="1:15" ht="15.75" x14ac:dyDescent="0.25">
      <c r="A21" s="201" t="s">
        <v>177</v>
      </c>
      <c r="B21" s="201" t="s">
        <v>7</v>
      </c>
      <c r="C21" s="201" t="s">
        <v>8</v>
      </c>
      <c r="D21" s="202"/>
      <c r="E21" s="194" t="s">
        <v>776</v>
      </c>
      <c r="F21" s="350" t="s">
        <v>778</v>
      </c>
      <c r="G21" s="328" t="s">
        <v>775</v>
      </c>
      <c r="H21" s="194" t="s">
        <v>854</v>
      </c>
    </row>
    <row r="22" spans="1:15" ht="15.75" x14ac:dyDescent="0.25">
      <c r="A22" s="193" t="s">
        <v>10</v>
      </c>
      <c r="B22" s="193" t="s">
        <v>178</v>
      </c>
      <c r="C22" s="193" t="s">
        <v>11</v>
      </c>
      <c r="D22" s="203" t="s">
        <v>12</v>
      </c>
      <c r="E22" s="195" t="s">
        <v>777</v>
      </c>
      <c r="F22" s="351" t="s">
        <v>350</v>
      </c>
      <c r="G22" s="329" t="s">
        <v>350</v>
      </c>
      <c r="H22" s="195" t="s">
        <v>855</v>
      </c>
      <c r="I22" s="247"/>
    </row>
    <row r="23" spans="1:15" ht="15.75" x14ac:dyDescent="0.25">
      <c r="A23" s="193"/>
      <c r="B23" s="193"/>
      <c r="C23" s="193"/>
      <c r="D23" s="203"/>
      <c r="E23" s="196" t="s">
        <v>736</v>
      </c>
      <c r="F23" s="352" t="s">
        <v>774</v>
      </c>
      <c r="G23" s="329" t="s">
        <v>774</v>
      </c>
      <c r="H23" s="195" t="s">
        <v>856</v>
      </c>
    </row>
    <row r="24" spans="1:15" ht="16.5" thickBot="1" x14ac:dyDescent="0.3">
      <c r="A24" s="204"/>
      <c r="B24" s="204"/>
      <c r="C24" s="204"/>
      <c r="D24" s="205"/>
      <c r="E24" s="353"/>
      <c r="F24" s="352"/>
      <c r="G24" s="193"/>
      <c r="H24" s="196" t="s">
        <v>736</v>
      </c>
    </row>
    <row r="25" spans="1:15" ht="15.75" x14ac:dyDescent="0.25">
      <c r="A25" s="354"/>
      <c r="B25" s="355"/>
      <c r="C25" s="355"/>
      <c r="D25" s="356"/>
      <c r="E25" s="357" t="s">
        <v>281</v>
      </c>
      <c r="F25" s="358" t="s">
        <v>281</v>
      </c>
      <c r="G25" s="358" t="s">
        <v>281</v>
      </c>
      <c r="H25" s="357" t="s">
        <v>281</v>
      </c>
    </row>
    <row r="26" spans="1:15" ht="15.75" x14ac:dyDescent="0.25">
      <c r="A26" s="207">
        <v>100</v>
      </c>
      <c r="B26" s="208"/>
      <c r="C26" s="180"/>
      <c r="D26" s="180" t="s">
        <v>331</v>
      </c>
      <c r="E26" s="359"/>
      <c r="F26" s="360"/>
      <c r="G26" s="360"/>
      <c r="H26" s="361"/>
    </row>
    <row r="27" spans="1:15" ht="15.75" x14ac:dyDescent="0.25">
      <c r="A27" s="207">
        <v>110</v>
      </c>
      <c r="B27" s="208"/>
      <c r="C27" s="180"/>
      <c r="D27" s="180" t="s">
        <v>379</v>
      </c>
      <c r="E27" s="291"/>
      <c r="F27" s="191"/>
      <c r="G27" s="182"/>
      <c r="H27" s="362"/>
    </row>
    <row r="28" spans="1:15" ht="15.75" x14ac:dyDescent="0.25">
      <c r="A28" s="207">
        <v>111</v>
      </c>
      <c r="B28" s="208"/>
      <c r="C28" s="180"/>
      <c r="D28" s="180" t="s">
        <v>179</v>
      </c>
      <c r="E28" s="291"/>
      <c r="F28" s="191"/>
      <c r="G28" s="182"/>
      <c r="H28" s="362"/>
    </row>
    <row r="29" spans="1:15" ht="15" x14ac:dyDescent="0.2">
      <c r="A29" s="209"/>
      <c r="B29" s="152">
        <v>111003</v>
      </c>
      <c r="C29" s="153">
        <v>41</v>
      </c>
      <c r="D29" s="153" t="s">
        <v>180</v>
      </c>
      <c r="E29" s="268">
        <v>1427014</v>
      </c>
      <c r="F29" s="185">
        <v>414209.96</v>
      </c>
      <c r="G29" s="181">
        <f>SUM(F29/E29)*100</f>
        <v>29.026341717740685</v>
      </c>
      <c r="H29" s="268">
        <v>1306026</v>
      </c>
    </row>
    <row r="30" spans="1:15" ht="15.75" x14ac:dyDescent="0.25">
      <c r="A30" s="395"/>
      <c r="B30" s="396"/>
      <c r="C30" s="391"/>
      <c r="D30" s="391" t="s">
        <v>86</v>
      </c>
      <c r="E30" s="297">
        <f>SUM(E29)</f>
        <v>1427014</v>
      </c>
      <c r="F30" s="430">
        <f t="shared" ref="F30:H30" si="0">SUM(F29)</f>
        <v>414209.96</v>
      </c>
      <c r="G30" s="372">
        <f t="shared" ref="G30:G45" si="1">SUM(F30/E30)*100</f>
        <v>29.026341717740685</v>
      </c>
      <c r="H30" s="297">
        <f t="shared" si="0"/>
        <v>1306026</v>
      </c>
      <c r="I30" s="35">
        <f>SUM(E30)</f>
        <v>1427014</v>
      </c>
      <c r="J30" s="35">
        <f t="shared" ref="J30:L30" si="2">SUM(F30)</f>
        <v>414209.96</v>
      </c>
      <c r="K30" s="35">
        <f t="shared" si="2"/>
        <v>29.026341717740685</v>
      </c>
      <c r="L30" s="35">
        <f t="shared" si="2"/>
        <v>1306026</v>
      </c>
      <c r="M30" s="35"/>
      <c r="N30" s="35"/>
      <c r="O30" s="35"/>
    </row>
    <row r="31" spans="1:15" ht="15.75" x14ac:dyDescent="0.25">
      <c r="A31" s="207">
        <v>120</v>
      </c>
      <c r="B31" s="208"/>
      <c r="C31" s="180"/>
      <c r="D31" s="180" t="s">
        <v>181</v>
      </c>
      <c r="E31" s="291"/>
      <c r="F31" s="185"/>
      <c r="G31" s="181"/>
      <c r="H31" s="291"/>
    </row>
    <row r="32" spans="1:15" ht="15" x14ac:dyDescent="0.2">
      <c r="A32" s="209"/>
      <c r="B32" s="152">
        <v>121001</v>
      </c>
      <c r="C32" s="153">
        <v>41</v>
      </c>
      <c r="D32" s="153" t="s">
        <v>182</v>
      </c>
      <c r="E32" s="267">
        <v>22000</v>
      </c>
      <c r="F32" s="185">
        <v>4724.79</v>
      </c>
      <c r="G32" s="181">
        <f t="shared" si="1"/>
        <v>21.476318181818183</v>
      </c>
      <c r="H32" s="267">
        <v>22000</v>
      </c>
    </row>
    <row r="33" spans="1:15" ht="15" x14ac:dyDescent="0.2">
      <c r="A33" s="209"/>
      <c r="B33" s="152">
        <v>121002</v>
      </c>
      <c r="C33" s="153">
        <v>41</v>
      </c>
      <c r="D33" s="153" t="s">
        <v>183</v>
      </c>
      <c r="E33" s="267">
        <v>320000</v>
      </c>
      <c r="F33" s="185">
        <v>171623.25</v>
      </c>
      <c r="G33" s="181">
        <f t="shared" si="1"/>
        <v>53.632265624999995</v>
      </c>
      <c r="H33" s="267">
        <v>353000</v>
      </c>
    </row>
    <row r="34" spans="1:15" ht="15.75" x14ac:dyDescent="0.25">
      <c r="A34" s="395"/>
      <c r="B34" s="396"/>
      <c r="C34" s="391"/>
      <c r="D34" s="391" t="s">
        <v>86</v>
      </c>
      <c r="E34" s="370">
        <f>SUM(E32:E33)</f>
        <v>342000</v>
      </c>
      <c r="F34" s="416">
        <f t="shared" ref="F34:H34" si="3">SUM(F32:F33)</f>
        <v>176348.04</v>
      </c>
      <c r="G34" s="372">
        <f t="shared" si="1"/>
        <v>51.563754385964913</v>
      </c>
      <c r="H34" s="370">
        <f t="shared" si="3"/>
        <v>375000</v>
      </c>
      <c r="I34" s="35">
        <f>SUM(E34)</f>
        <v>342000</v>
      </c>
      <c r="J34" s="35">
        <f t="shared" ref="J34:L34" si="4">SUM(F34)</f>
        <v>176348.04</v>
      </c>
      <c r="K34" s="35">
        <f t="shared" si="4"/>
        <v>51.563754385964913</v>
      </c>
      <c r="L34" s="35">
        <f t="shared" si="4"/>
        <v>375000</v>
      </c>
      <c r="M34" s="35"/>
      <c r="N34" s="35"/>
      <c r="O34" s="35"/>
    </row>
    <row r="35" spans="1:15" ht="15.75" x14ac:dyDescent="0.25">
      <c r="A35" s="207">
        <v>133</v>
      </c>
      <c r="B35" s="208"/>
      <c r="C35" s="180"/>
      <c r="D35" s="180" t="s">
        <v>184</v>
      </c>
      <c r="E35" s="273"/>
      <c r="F35" s="185"/>
      <c r="G35" s="181"/>
      <c r="H35" s="273"/>
    </row>
    <row r="36" spans="1:15" ht="15" x14ac:dyDescent="0.2">
      <c r="A36" s="209"/>
      <c r="B36" s="152">
        <v>133001</v>
      </c>
      <c r="C36" s="153">
        <v>41</v>
      </c>
      <c r="D36" s="153" t="s">
        <v>185</v>
      </c>
      <c r="E36" s="267">
        <v>1200</v>
      </c>
      <c r="F36" s="185">
        <v>80</v>
      </c>
      <c r="G36" s="181">
        <f t="shared" si="1"/>
        <v>6.666666666666667</v>
      </c>
      <c r="H36" s="267">
        <v>1200</v>
      </c>
    </row>
    <row r="37" spans="1:15" ht="15" x14ac:dyDescent="0.2">
      <c r="A37" s="209"/>
      <c r="B37" s="152">
        <v>133012</v>
      </c>
      <c r="C37" s="153">
        <v>41</v>
      </c>
      <c r="D37" s="153" t="s">
        <v>186</v>
      </c>
      <c r="E37" s="267">
        <v>200</v>
      </c>
      <c r="F37" s="185">
        <v>8.5</v>
      </c>
      <c r="G37" s="181">
        <f t="shared" si="1"/>
        <v>4.25</v>
      </c>
      <c r="H37" s="267">
        <v>200</v>
      </c>
    </row>
    <row r="38" spans="1:15" ht="15.6" customHeight="1" x14ac:dyDescent="0.2">
      <c r="A38" s="209"/>
      <c r="B38" s="152">
        <v>133006</v>
      </c>
      <c r="C38" s="153">
        <v>41</v>
      </c>
      <c r="D38" s="153" t="s">
        <v>187</v>
      </c>
      <c r="E38" s="267">
        <v>100</v>
      </c>
      <c r="F38" s="185">
        <v>0</v>
      </c>
      <c r="G38" s="181">
        <f t="shared" si="1"/>
        <v>0</v>
      </c>
      <c r="H38" s="267">
        <v>0</v>
      </c>
    </row>
    <row r="39" spans="1:15" ht="15.6" customHeight="1" x14ac:dyDescent="0.2">
      <c r="A39" s="209"/>
      <c r="B39" s="156" t="s">
        <v>188</v>
      </c>
      <c r="C39" s="153">
        <v>41</v>
      </c>
      <c r="D39" s="153" t="s">
        <v>189</v>
      </c>
      <c r="E39" s="267">
        <v>419</v>
      </c>
      <c r="F39" s="185">
        <v>233</v>
      </c>
      <c r="G39" s="181">
        <f t="shared" si="1"/>
        <v>55.608591885441527</v>
      </c>
      <c r="H39" s="267">
        <v>419</v>
      </c>
    </row>
    <row r="40" spans="1:15" ht="15.6" customHeight="1" x14ac:dyDescent="0.2">
      <c r="A40" s="209"/>
      <c r="B40" s="156">
        <v>133004</v>
      </c>
      <c r="C40" s="153">
        <v>41</v>
      </c>
      <c r="D40" s="153" t="s">
        <v>635</v>
      </c>
      <c r="E40" s="267">
        <v>33</v>
      </c>
      <c r="F40" s="185">
        <v>33.19</v>
      </c>
      <c r="G40" s="181">
        <f t="shared" si="1"/>
        <v>100.57575757575756</v>
      </c>
      <c r="H40" s="267">
        <v>33</v>
      </c>
    </row>
    <row r="41" spans="1:15" ht="15.6" customHeight="1" x14ac:dyDescent="0.2">
      <c r="A41" s="209"/>
      <c r="B41" s="156" t="s">
        <v>190</v>
      </c>
      <c r="C41" s="153">
        <v>41</v>
      </c>
      <c r="D41" s="153" t="s">
        <v>191</v>
      </c>
      <c r="E41" s="267">
        <v>93000</v>
      </c>
      <c r="F41" s="185">
        <v>7124.92</v>
      </c>
      <c r="G41" s="181">
        <f t="shared" si="1"/>
        <v>7.6612043010752693</v>
      </c>
      <c r="H41" s="267">
        <v>116750</v>
      </c>
    </row>
    <row r="42" spans="1:15" ht="15.6" customHeight="1" x14ac:dyDescent="0.2">
      <c r="A42" s="209"/>
      <c r="B42" s="156" t="s">
        <v>192</v>
      </c>
      <c r="C42" s="153">
        <v>41</v>
      </c>
      <c r="D42" s="153" t="s">
        <v>193</v>
      </c>
      <c r="E42" s="267">
        <v>20000</v>
      </c>
      <c r="F42" s="185">
        <v>4858.3599999999997</v>
      </c>
      <c r="G42" s="181">
        <f t="shared" si="1"/>
        <v>24.291799999999999</v>
      </c>
      <c r="H42" s="267">
        <v>20000</v>
      </c>
    </row>
    <row r="43" spans="1:15" ht="15.6" customHeight="1" x14ac:dyDescent="0.2">
      <c r="A43" s="209"/>
      <c r="B43" s="156" t="s">
        <v>192</v>
      </c>
      <c r="C43" s="153">
        <v>41</v>
      </c>
      <c r="D43" s="153" t="s">
        <v>674</v>
      </c>
      <c r="E43" s="267">
        <v>80000</v>
      </c>
      <c r="F43" s="213">
        <v>11501.8</v>
      </c>
      <c r="G43" s="181">
        <f t="shared" si="1"/>
        <v>14.37725</v>
      </c>
      <c r="H43" s="267">
        <v>80000</v>
      </c>
    </row>
    <row r="44" spans="1:15" ht="15.6" customHeight="1" x14ac:dyDescent="0.2">
      <c r="A44" s="209"/>
      <c r="B44" s="152">
        <v>134001</v>
      </c>
      <c r="C44" s="153">
        <v>41</v>
      </c>
      <c r="D44" s="153" t="s">
        <v>439</v>
      </c>
      <c r="E44" s="267">
        <v>101</v>
      </c>
      <c r="F44" s="185">
        <v>0</v>
      </c>
      <c r="G44" s="181">
        <f t="shared" si="1"/>
        <v>0</v>
      </c>
      <c r="H44" s="267">
        <v>101</v>
      </c>
    </row>
    <row r="45" spans="1:15" ht="15.6" customHeight="1" x14ac:dyDescent="0.25">
      <c r="A45" s="395"/>
      <c r="B45" s="368"/>
      <c r="C45" s="368"/>
      <c r="D45" s="391" t="s">
        <v>86</v>
      </c>
      <c r="E45" s="297">
        <f>SUM(E36:E44)</f>
        <v>195053</v>
      </c>
      <c r="F45" s="430">
        <f t="shared" ref="F45:H45" si="5">SUM(F36:F44)</f>
        <v>23839.769999999997</v>
      </c>
      <c r="G45" s="372">
        <f t="shared" si="1"/>
        <v>12.222201145329729</v>
      </c>
      <c r="H45" s="297">
        <f t="shared" si="5"/>
        <v>218703</v>
      </c>
      <c r="I45" s="35">
        <f>SUM(E45)</f>
        <v>195053</v>
      </c>
      <c r="J45" s="35">
        <f t="shared" ref="J45:L45" si="6">SUM(F45)</f>
        <v>23839.769999999997</v>
      </c>
      <c r="K45" s="35">
        <f t="shared" si="6"/>
        <v>12.222201145329729</v>
      </c>
      <c r="L45" s="35">
        <f t="shared" si="6"/>
        <v>218703</v>
      </c>
      <c r="M45" s="35"/>
      <c r="N45" s="35"/>
      <c r="O45" s="35"/>
    </row>
    <row r="46" spans="1:15" ht="15.2" customHeight="1" x14ac:dyDescent="0.25">
      <c r="A46" s="18">
        <v>200</v>
      </c>
      <c r="B46" s="91"/>
      <c r="C46" s="59"/>
      <c r="D46" s="59" t="s">
        <v>317</v>
      </c>
      <c r="E46" s="271"/>
      <c r="F46" s="210"/>
      <c r="G46" s="5"/>
      <c r="H46" s="271"/>
    </row>
    <row r="47" spans="1:15" ht="15.2" customHeight="1" x14ac:dyDescent="0.25">
      <c r="A47" s="18">
        <v>211</v>
      </c>
      <c r="B47" s="91"/>
      <c r="C47" s="59"/>
      <c r="D47" s="59" t="s">
        <v>318</v>
      </c>
      <c r="E47" s="311"/>
      <c r="F47" s="1"/>
      <c r="G47" s="1"/>
      <c r="H47" s="311"/>
    </row>
    <row r="48" spans="1:15" ht="15.2" customHeight="1" x14ac:dyDescent="0.25">
      <c r="A48" s="18">
        <v>212</v>
      </c>
      <c r="B48" s="91"/>
      <c r="C48" s="59"/>
      <c r="D48" s="59" t="s">
        <v>319</v>
      </c>
      <c r="E48" s="271"/>
      <c r="F48" s="210"/>
      <c r="G48" s="5"/>
      <c r="H48" s="271"/>
    </row>
    <row r="49" spans="1:8" ht="15.2" customHeight="1" x14ac:dyDescent="0.2">
      <c r="A49" s="209"/>
      <c r="B49" s="156" t="s">
        <v>518</v>
      </c>
      <c r="C49" s="153">
        <v>41</v>
      </c>
      <c r="D49" s="153" t="s">
        <v>519</v>
      </c>
      <c r="E49" s="267">
        <v>675</v>
      </c>
      <c r="F49" s="185">
        <v>168.75</v>
      </c>
      <c r="G49" s="181">
        <f>SUM(F49/E49)*100</f>
        <v>25</v>
      </c>
      <c r="H49" s="267">
        <v>675</v>
      </c>
    </row>
    <row r="50" spans="1:8" ht="15.2" customHeight="1" x14ac:dyDescent="0.2">
      <c r="A50" s="209"/>
      <c r="B50" s="156" t="s">
        <v>520</v>
      </c>
      <c r="C50" s="153">
        <v>41</v>
      </c>
      <c r="D50" s="153" t="s">
        <v>676</v>
      </c>
      <c r="E50" s="267">
        <v>160</v>
      </c>
      <c r="F50" s="185">
        <v>90.21</v>
      </c>
      <c r="G50" s="181">
        <f t="shared" ref="G50:G66" si="7">SUM(F50/E50)*100</f>
        <v>56.381249999999994</v>
      </c>
      <c r="H50" s="267">
        <v>160</v>
      </c>
    </row>
    <row r="51" spans="1:8" ht="15.2" customHeight="1" x14ac:dyDescent="0.2">
      <c r="A51" s="209"/>
      <c r="B51" s="156">
        <v>212002</v>
      </c>
      <c r="C51" s="153">
        <v>41</v>
      </c>
      <c r="D51" s="153" t="s">
        <v>669</v>
      </c>
      <c r="E51" s="267">
        <v>58</v>
      </c>
      <c r="F51" s="185">
        <v>0</v>
      </c>
      <c r="G51" s="181">
        <f t="shared" si="7"/>
        <v>0</v>
      </c>
      <c r="H51" s="267">
        <v>58</v>
      </c>
    </row>
    <row r="52" spans="1:8" ht="15.2" customHeight="1" x14ac:dyDescent="0.2">
      <c r="A52" s="209"/>
      <c r="B52" s="156" t="s">
        <v>615</v>
      </c>
      <c r="C52" s="153">
        <v>41</v>
      </c>
      <c r="D52" s="153" t="s">
        <v>616</v>
      </c>
      <c r="E52" s="267">
        <v>1065</v>
      </c>
      <c r="F52" s="185">
        <v>0</v>
      </c>
      <c r="G52" s="181">
        <f t="shared" si="7"/>
        <v>0</v>
      </c>
      <c r="H52" s="267">
        <v>1065</v>
      </c>
    </row>
    <row r="53" spans="1:8" ht="15.2" customHeight="1" x14ac:dyDescent="0.2">
      <c r="A53" s="209"/>
      <c r="B53" s="156" t="s">
        <v>194</v>
      </c>
      <c r="C53" s="153">
        <v>41</v>
      </c>
      <c r="D53" s="153" t="s">
        <v>767</v>
      </c>
      <c r="E53" s="267">
        <v>2500</v>
      </c>
      <c r="F53" s="185">
        <v>2500</v>
      </c>
      <c r="G53" s="181">
        <f t="shared" si="7"/>
        <v>100</v>
      </c>
      <c r="H53" s="267">
        <v>2500</v>
      </c>
    </row>
    <row r="54" spans="1:8" ht="15.2" customHeight="1" x14ac:dyDescent="0.2">
      <c r="A54" s="209"/>
      <c r="B54" s="156" t="s">
        <v>195</v>
      </c>
      <c r="C54" s="153">
        <v>41</v>
      </c>
      <c r="D54" s="153" t="s">
        <v>196</v>
      </c>
      <c r="E54" s="267">
        <v>24300</v>
      </c>
      <c r="F54" s="185">
        <v>5912.63</v>
      </c>
      <c r="G54" s="181">
        <f t="shared" si="7"/>
        <v>24.331810699588477</v>
      </c>
      <c r="H54" s="267">
        <v>24300</v>
      </c>
    </row>
    <row r="55" spans="1:8" ht="15.2" customHeight="1" x14ac:dyDescent="0.2">
      <c r="A55" s="209"/>
      <c r="B55" s="156" t="s">
        <v>197</v>
      </c>
      <c r="C55" s="153">
        <v>41</v>
      </c>
      <c r="D55" s="153" t="s">
        <v>309</v>
      </c>
      <c r="E55" s="267">
        <v>33590</v>
      </c>
      <c r="F55" s="185">
        <v>8228.07</v>
      </c>
      <c r="G55" s="181">
        <f t="shared" si="7"/>
        <v>24.495593926763917</v>
      </c>
      <c r="H55" s="267">
        <v>33590</v>
      </c>
    </row>
    <row r="56" spans="1:8" ht="15.2" customHeight="1" x14ac:dyDescent="0.2">
      <c r="A56" s="209"/>
      <c r="B56" s="156" t="s">
        <v>198</v>
      </c>
      <c r="C56" s="153">
        <v>41</v>
      </c>
      <c r="D56" s="153" t="s">
        <v>199</v>
      </c>
      <c r="E56" s="267">
        <v>200</v>
      </c>
      <c r="F56" s="185">
        <v>0</v>
      </c>
      <c r="G56" s="181">
        <f t="shared" si="7"/>
        <v>0</v>
      </c>
      <c r="H56" s="267">
        <v>200</v>
      </c>
    </row>
    <row r="57" spans="1:8" ht="15.2" customHeight="1" x14ac:dyDescent="0.2">
      <c r="A57" s="209"/>
      <c r="B57" s="156" t="s">
        <v>200</v>
      </c>
      <c r="C57" s="153">
        <v>41</v>
      </c>
      <c r="D57" s="153" t="s">
        <v>201</v>
      </c>
      <c r="E57" s="267">
        <v>500</v>
      </c>
      <c r="F57" s="185">
        <v>72</v>
      </c>
      <c r="G57" s="181">
        <f t="shared" si="7"/>
        <v>14.399999999999999</v>
      </c>
      <c r="H57" s="267">
        <v>500</v>
      </c>
    </row>
    <row r="58" spans="1:8" ht="15.2" customHeight="1" x14ac:dyDescent="0.2">
      <c r="A58" s="209"/>
      <c r="B58" s="156" t="s">
        <v>497</v>
      </c>
      <c r="C58" s="153">
        <v>41</v>
      </c>
      <c r="D58" s="153" t="s">
        <v>734</v>
      </c>
      <c r="E58" s="267">
        <v>1200</v>
      </c>
      <c r="F58" s="185">
        <v>0</v>
      </c>
      <c r="G58" s="181">
        <f t="shared" si="7"/>
        <v>0</v>
      </c>
      <c r="H58" s="267">
        <v>1200</v>
      </c>
    </row>
    <row r="59" spans="1:8" ht="15.2" customHeight="1" x14ac:dyDescent="0.2">
      <c r="A59" s="209"/>
      <c r="B59" s="156" t="s">
        <v>521</v>
      </c>
      <c r="C59" s="153">
        <v>41</v>
      </c>
      <c r="D59" s="153" t="s">
        <v>522</v>
      </c>
      <c r="E59" s="267">
        <v>50</v>
      </c>
      <c r="F59" s="185">
        <v>0</v>
      </c>
      <c r="G59" s="181">
        <f t="shared" si="7"/>
        <v>0</v>
      </c>
      <c r="H59" s="267">
        <v>50</v>
      </c>
    </row>
    <row r="60" spans="1:8" ht="15.2" customHeight="1" x14ac:dyDescent="0.2">
      <c r="A60" s="209"/>
      <c r="B60" s="156" t="s">
        <v>523</v>
      </c>
      <c r="C60" s="153">
        <v>41</v>
      </c>
      <c r="D60" s="153" t="s">
        <v>524</v>
      </c>
      <c r="E60" s="267">
        <v>2</v>
      </c>
      <c r="F60" s="185">
        <v>2</v>
      </c>
      <c r="G60" s="181">
        <f t="shared" si="7"/>
        <v>100</v>
      </c>
      <c r="H60" s="267">
        <v>2</v>
      </c>
    </row>
    <row r="61" spans="1:8" ht="15.2" customHeight="1" x14ac:dyDescent="0.2">
      <c r="A61" s="209"/>
      <c r="B61" s="156" t="s">
        <v>636</v>
      </c>
      <c r="C61" s="153">
        <v>41</v>
      </c>
      <c r="D61" s="153" t="s">
        <v>637</v>
      </c>
      <c r="E61" s="267">
        <v>6000</v>
      </c>
      <c r="F61" s="185">
        <v>1154.19</v>
      </c>
      <c r="G61" s="181">
        <f t="shared" si="7"/>
        <v>19.236499999999999</v>
      </c>
      <c r="H61" s="267">
        <v>6000</v>
      </c>
    </row>
    <row r="62" spans="1:8" ht="15.2" customHeight="1" x14ac:dyDescent="0.2">
      <c r="A62" s="209"/>
      <c r="B62" s="156" t="s">
        <v>1</v>
      </c>
      <c r="C62" s="153">
        <v>41</v>
      </c>
      <c r="D62" s="153" t="s">
        <v>282</v>
      </c>
      <c r="E62" s="267">
        <v>370</v>
      </c>
      <c r="F62" s="185">
        <v>0</v>
      </c>
      <c r="G62" s="181">
        <f t="shared" si="7"/>
        <v>0</v>
      </c>
      <c r="H62" s="267">
        <v>370</v>
      </c>
    </row>
    <row r="63" spans="1:8" ht="15.2" customHeight="1" x14ac:dyDescent="0.2">
      <c r="A63" s="209"/>
      <c r="B63" s="156" t="s">
        <v>493</v>
      </c>
      <c r="C63" s="153">
        <v>41</v>
      </c>
      <c r="D63" s="186" t="s">
        <v>494</v>
      </c>
      <c r="E63" s="267">
        <v>8000</v>
      </c>
      <c r="F63" s="185">
        <v>2574.1</v>
      </c>
      <c r="G63" s="181">
        <f t="shared" si="7"/>
        <v>32.176250000000003</v>
      </c>
      <c r="H63" s="267">
        <v>8000</v>
      </c>
    </row>
    <row r="64" spans="1:8" ht="15.2" customHeight="1" x14ac:dyDescent="0.2">
      <c r="A64" s="209"/>
      <c r="B64" s="156" t="s">
        <v>587</v>
      </c>
      <c r="C64" s="153">
        <v>41</v>
      </c>
      <c r="D64" s="186" t="s">
        <v>768</v>
      </c>
      <c r="E64" s="267">
        <v>848</v>
      </c>
      <c r="F64" s="185">
        <v>0</v>
      </c>
      <c r="G64" s="181">
        <f t="shared" si="7"/>
        <v>0</v>
      </c>
      <c r="H64" s="267">
        <v>848</v>
      </c>
    </row>
    <row r="65" spans="1:15" ht="15.2" customHeight="1" x14ac:dyDescent="0.2">
      <c r="A65" s="209"/>
      <c r="B65" s="156" t="s">
        <v>588</v>
      </c>
      <c r="C65" s="153">
        <v>41</v>
      </c>
      <c r="D65" s="186" t="s">
        <v>769</v>
      </c>
      <c r="E65" s="267">
        <v>3014</v>
      </c>
      <c r="F65" s="185">
        <v>753.38</v>
      </c>
      <c r="G65" s="181">
        <f t="shared" si="7"/>
        <v>24.996018579960186</v>
      </c>
      <c r="H65" s="267">
        <v>3014</v>
      </c>
    </row>
    <row r="66" spans="1:15" ht="15.2" customHeight="1" x14ac:dyDescent="0.25">
      <c r="A66" s="397"/>
      <c r="B66" s="398"/>
      <c r="C66" s="399"/>
      <c r="D66" s="399" t="s">
        <v>86</v>
      </c>
      <c r="E66" s="400">
        <f>SUM(E49:E65)</f>
        <v>82532</v>
      </c>
      <c r="F66" s="400">
        <f t="shared" ref="F66:H66" si="8">SUM(F49:F65)</f>
        <v>21455.329999999998</v>
      </c>
      <c r="G66" s="372">
        <f t="shared" si="7"/>
        <v>25.996377162797458</v>
      </c>
      <c r="H66" s="400">
        <f t="shared" si="8"/>
        <v>82532</v>
      </c>
      <c r="I66" s="35">
        <f>SUM(E66)</f>
        <v>82532</v>
      </c>
      <c r="J66" s="35">
        <f t="shared" ref="J66:L66" si="9">SUM(F66)</f>
        <v>21455.329999999998</v>
      </c>
      <c r="K66" s="35">
        <f t="shared" si="9"/>
        <v>25.996377162797458</v>
      </c>
      <c r="L66" s="35">
        <f t="shared" si="9"/>
        <v>82532</v>
      </c>
      <c r="M66" s="35"/>
      <c r="N66" s="35"/>
      <c r="O66" s="35"/>
    </row>
    <row r="67" spans="1:15" s="1" customFormat="1" ht="15.2" customHeight="1" x14ac:dyDescent="0.25">
      <c r="A67" s="312">
        <v>220</v>
      </c>
      <c r="B67" s="313"/>
      <c r="C67" s="314"/>
      <c r="D67" s="314" t="s">
        <v>320</v>
      </c>
      <c r="E67" s="317"/>
      <c r="F67" s="315"/>
      <c r="G67" s="316"/>
      <c r="H67" s="317"/>
    </row>
    <row r="68" spans="1:15" ht="15.2" customHeight="1" x14ac:dyDescent="0.25">
      <c r="A68" s="18">
        <v>221</v>
      </c>
      <c r="B68" s="91"/>
      <c r="C68" s="59"/>
      <c r="D68" s="59" t="s">
        <v>321</v>
      </c>
      <c r="E68" s="271"/>
      <c r="F68" s="210"/>
      <c r="G68" s="5"/>
      <c r="H68" s="271"/>
    </row>
    <row r="69" spans="1:15" ht="15.2" customHeight="1" x14ac:dyDescent="0.2">
      <c r="A69" s="209"/>
      <c r="B69" s="152">
        <v>221004</v>
      </c>
      <c r="C69" s="153">
        <v>41</v>
      </c>
      <c r="D69" s="153" t="s">
        <v>202</v>
      </c>
      <c r="E69" s="267">
        <v>500</v>
      </c>
      <c r="F69" s="185">
        <v>30</v>
      </c>
      <c r="G69" s="181">
        <f t="shared" ref="G69:G75" si="10">SUM(F69/E69)*100</f>
        <v>6</v>
      </c>
      <c r="H69" s="267">
        <v>500</v>
      </c>
    </row>
    <row r="70" spans="1:15" ht="15.2" customHeight="1" x14ac:dyDescent="0.2">
      <c r="A70" s="209"/>
      <c r="B70" s="156" t="s">
        <v>203</v>
      </c>
      <c r="C70" s="153">
        <v>41</v>
      </c>
      <c r="D70" s="153" t="s">
        <v>671</v>
      </c>
      <c r="E70" s="267">
        <v>4000</v>
      </c>
      <c r="F70" s="185">
        <v>1031</v>
      </c>
      <c r="G70" s="181">
        <f t="shared" si="10"/>
        <v>25.774999999999999</v>
      </c>
      <c r="H70" s="267">
        <v>4000</v>
      </c>
    </row>
    <row r="71" spans="1:15" ht="15.2" customHeight="1" x14ac:dyDescent="0.2">
      <c r="A71" s="209"/>
      <c r="B71" s="156" t="s">
        <v>204</v>
      </c>
      <c r="C71" s="153">
        <v>41</v>
      </c>
      <c r="D71" s="153" t="s">
        <v>672</v>
      </c>
      <c r="E71" s="267">
        <v>160</v>
      </c>
      <c r="F71" s="185">
        <v>100</v>
      </c>
      <c r="G71" s="181">
        <f t="shared" si="10"/>
        <v>62.5</v>
      </c>
      <c r="H71" s="267">
        <v>160</v>
      </c>
    </row>
    <row r="72" spans="1:15" ht="15.2" customHeight="1" x14ac:dyDescent="0.2">
      <c r="A72" s="209"/>
      <c r="B72" s="156" t="s">
        <v>205</v>
      </c>
      <c r="C72" s="153">
        <v>41</v>
      </c>
      <c r="D72" s="153" t="s">
        <v>206</v>
      </c>
      <c r="E72" s="267">
        <v>3345</v>
      </c>
      <c r="F72" s="185">
        <v>0</v>
      </c>
      <c r="G72" s="181">
        <f t="shared" si="10"/>
        <v>0</v>
      </c>
      <c r="H72" s="267">
        <v>3345</v>
      </c>
    </row>
    <row r="73" spans="1:15" ht="15.2" customHeight="1" x14ac:dyDescent="0.2">
      <c r="A73" s="209"/>
      <c r="B73" s="156" t="s">
        <v>207</v>
      </c>
      <c r="C73" s="153">
        <v>41</v>
      </c>
      <c r="D73" s="153" t="s">
        <v>673</v>
      </c>
      <c r="E73" s="267">
        <v>6000</v>
      </c>
      <c r="F73" s="185">
        <v>535</v>
      </c>
      <c r="G73" s="181">
        <f t="shared" si="10"/>
        <v>8.9166666666666679</v>
      </c>
      <c r="H73" s="267">
        <v>6000</v>
      </c>
    </row>
    <row r="74" spans="1:15" ht="15.2" customHeight="1" x14ac:dyDescent="0.2">
      <c r="A74" s="209"/>
      <c r="B74" s="156" t="s">
        <v>415</v>
      </c>
      <c r="C74" s="153">
        <v>41</v>
      </c>
      <c r="D74" s="153" t="s">
        <v>416</v>
      </c>
      <c r="E74" s="267">
        <v>190</v>
      </c>
      <c r="F74" s="185">
        <v>0</v>
      </c>
      <c r="G74" s="181">
        <f t="shared" si="10"/>
        <v>0</v>
      </c>
      <c r="H74" s="267">
        <v>190</v>
      </c>
      <c r="M74" s="35"/>
      <c r="N74" s="35"/>
      <c r="O74" s="35"/>
    </row>
    <row r="75" spans="1:15" ht="15.2" customHeight="1" x14ac:dyDescent="0.25">
      <c r="A75" s="395"/>
      <c r="B75" s="396"/>
      <c r="C75" s="391"/>
      <c r="D75" s="391" t="s">
        <v>86</v>
      </c>
      <c r="E75" s="416">
        <f>SUM(E69:E74)</f>
        <v>14195</v>
      </c>
      <c r="F75" s="416">
        <f t="shared" ref="F75:H75" si="11">SUM(F69:F74)</f>
        <v>1696</v>
      </c>
      <c r="G75" s="372">
        <f t="shared" si="10"/>
        <v>11.947868967946459</v>
      </c>
      <c r="H75" s="416">
        <f t="shared" si="11"/>
        <v>14195</v>
      </c>
      <c r="I75" s="35">
        <f>SUM(E75)</f>
        <v>14195</v>
      </c>
      <c r="J75" s="35">
        <f t="shared" ref="J75:L75" si="12">SUM(F75)</f>
        <v>1696</v>
      </c>
      <c r="K75" s="35">
        <f t="shared" si="12"/>
        <v>11.947868967946459</v>
      </c>
      <c r="L75" s="35">
        <f t="shared" si="12"/>
        <v>14195</v>
      </c>
    </row>
    <row r="76" spans="1:15" ht="15.95" customHeight="1" x14ac:dyDescent="0.25">
      <c r="A76" s="318">
        <v>223</v>
      </c>
      <c r="B76" s="319"/>
      <c r="C76" s="320"/>
      <c r="D76" s="320" t="s">
        <v>322</v>
      </c>
      <c r="E76" s="323"/>
      <c r="F76" s="321"/>
      <c r="G76" s="322"/>
      <c r="H76" s="323"/>
    </row>
    <row r="77" spans="1:15" ht="15.75" customHeight="1" x14ac:dyDescent="0.2">
      <c r="A77" s="309"/>
      <c r="B77" s="232">
        <v>222003</v>
      </c>
      <c r="C77" s="233">
        <v>41</v>
      </c>
      <c r="D77" s="233" t="s">
        <v>605</v>
      </c>
      <c r="E77" s="298">
        <v>300</v>
      </c>
      <c r="F77" s="300">
        <v>0</v>
      </c>
      <c r="G77" s="181">
        <f t="shared" ref="G77:G93" si="13">SUM(F77/E77)*100</f>
        <v>0</v>
      </c>
      <c r="H77" s="298">
        <v>300</v>
      </c>
    </row>
    <row r="78" spans="1:15" ht="15.75" customHeight="1" x14ac:dyDescent="0.2">
      <c r="A78" s="209"/>
      <c r="B78" s="152" t="s">
        <v>485</v>
      </c>
      <c r="C78" s="153">
        <v>41</v>
      </c>
      <c r="D78" s="153" t="s">
        <v>486</v>
      </c>
      <c r="E78" s="267">
        <v>300</v>
      </c>
      <c r="F78" s="185">
        <v>30</v>
      </c>
      <c r="G78" s="181">
        <f t="shared" si="13"/>
        <v>10</v>
      </c>
      <c r="H78" s="267">
        <v>300</v>
      </c>
    </row>
    <row r="79" spans="1:15" ht="15.75" customHeight="1" x14ac:dyDescent="0.2">
      <c r="A79" s="209"/>
      <c r="B79" s="156" t="s">
        <v>215</v>
      </c>
      <c r="C79" s="153">
        <v>41</v>
      </c>
      <c r="D79" s="153" t="s">
        <v>216</v>
      </c>
      <c r="E79" s="267">
        <v>1093</v>
      </c>
      <c r="F79" s="185">
        <v>0</v>
      </c>
      <c r="G79" s="181">
        <f t="shared" si="13"/>
        <v>0</v>
      </c>
      <c r="H79" s="267">
        <v>1093</v>
      </c>
    </row>
    <row r="80" spans="1:15" ht="15.75" customHeight="1" x14ac:dyDescent="0.2">
      <c r="A80" s="209"/>
      <c r="B80" s="156" t="s">
        <v>217</v>
      </c>
      <c r="C80" s="153">
        <v>41</v>
      </c>
      <c r="D80" s="153" t="s">
        <v>565</v>
      </c>
      <c r="E80" s="267">
        <v>2200</v>
      </c>
      <c r="F80" s="185">
        <v>0</v>
      </c>
      <c r="G80" s="181">
        <f t="shared" si="13"/>
        <v>0</v>
      </c>
      <c r="H80" s="267">
        <v>2200</v>
      </c>
    </row>
    <row r="81" spans="1:15" ht="15.75" customHeight="1" x14ac:dyDescent="0.2">
      <c r="A81" s="209"/>
      <c r="B81" s="156" t="s">
        <v>218</v>
      </c>
      <c r="C81" s="153">
        <v>41</v>
      </c>
      <c r="D81" s="153" t="s">
        <v>304</v>
      </c>
      <c r="E81" s="267">
        <v>23592</v>
      </c>
      <c r="F81" s="185">
        <v>5724.58</v>
      </c>
      <c r="G81" s="181">
        <f t="shared" si="13"/>
        <v>24.264920311970158</v>
      </c>
      <c r="H81" s="267">
        <v>23592</v>
      </c>
    </row>
    <row r="82" spans="1:15" ht="15.75" customHeight="1" x14ac:dyDescent="0.2">
      <c r="A82" s="209"/>
      <c r="B82" s="156" t="s">
        <v>219</v>
      </c>
      <c r="C82" s="153">
        <v>41</v>
      </c>
      <c r="D82" s="153" t="s">
        <v>435</v>
      </c>
      <c r="E82" s="267">
        <v>22416</v>
      </c>
      <c r="F82" s="185">
        <v>5717.55</v>
      </c>
      <c r="G82" s="181">
        <f t="shared" si="13"/>
        <v>25.506557815845827</v>
      </c>
      <c r="H82" s="267">
        <v>22416</v>
      </c>
    </row>
    <row r="83" spans="1:15" ht="15.75" customHeight="1" x14ac:dyDescent="0.2">
      <c r="A83" s="209"/>
      <c r="B83" s="156" t="s">
        <v>220</v>
      </c>
      <c r="C83" s="153">
        <v>41</v>
      </c>
      <c r="D83" s="153" t="s">
        <v>221</v>
      </c>
      <c r="E83" s="267">
        <v>600</v>
      </c>
      <c r="F83" s="185">
        <v>114</v>
      </c>
      <c r="G83" s="181">
        <f t="shared" si="13"/>
        <v>19</v>
      </c>
      <c r="H83" s="267">
        <v>600</v>
      </c>
    </row>
    <row r="84" spans="1:15" ht="15.75" customHeight="1" x14ac:dyDescent="0.2">
      <c r="A84" s="209"/>
      <c r="B84" s="156" t="s">
        <v>222</v>
      </c>
      <c r="C84" s="153">
        <v>41</v>
      </c>
      <c r="D84" s="153" t="s">
        <v>223</v>
      </c>
      <c r="E84" s="267">
        <v>130</v>
      </c>
      <c r="F84" s="185">
        <v>-55.31</v>
      </c>
      <c r="G84" s="181">
        <f t="shared" si="13"/>
        <v>-42.54615384615385</v>
      </c>
      <c r="H84" s="267">
        <v>130</v>
      </c>
    </row>
    <row r="85" spans="1:15" ht="15.75" customHeight="1" x14ac:dyDescent="0.2">
      <c r="A85" s="209"/>
      <c r="B85" s="156" t="s">
        <v>436</v>
      </c>
      <c r="C85" s="153">
        <v>41</v>
      </c>
      <c r="D85" s="153" t="s">
        <v>604</v>
      </c>
      <c r="E85" s="267">
        <v>518</v>
      </c>
      <c r="F85" s="185">
        <v>275.58</v>
      </c>
      <c r="G85" s="181">
        <f t="shared" si="13"/>
        <v>53.200772200772192</v>
      </c>
      <c r="H85" s="267">
        <v>518</v>
      </c>
    </row>
    <row r="86" spans="1:15" ht="15.75" customHeight="1" x14ac:dyDescent="0.2">
      <c r="A86" s="209"/>
      <c r="B86" s="156" t="s">
        <v>437</v>
      </c>
      <c r="C86" s="153">
        <v>41</v>
      </c>
      <c r="D86" s="153" t="s">
        <v>417</v>
      </c>
      <c r="E86" s="267">
        <v>4000</v>
      </c>
      <c r="F86" s="185">
        <v>204</v>
      </c>
      <c r="G86" s="181">
        <f t="shared" si="13"/>
        <v>5.0999999999999996</v>
      </c>
      <c r="H86" s="267">
        <v>4000</v>
      </c>
    </row>
    <row r="87" spans="1:15" ht="15.75" customHeight="1" x14ac:dyDescent="0.2">
      <c r="A87" s="209"/>
      <c r="B87" s="156" t="s">
        <v>283</v>
      </c>
      <c r="C87" s="153">
        <v>41</v>
      </c>
      <c r="D87" s="153" t="s">
        <v>284</v>
      </c>
      <c r="E87" s="267">
        <v>208</v>
      </c>
      <c r="F87" s="185">
        <v>0</v>
      </c>
      <c r="G87" s="181">
        <f t="shared" si="13"/>
        <v>0</v>
      </c>
      <c r="H87" s="267">
        <v>208</v>
      </c>
    </row>
    <row r="88" spans="1:15" ht="15.75" customHeight="1" x14ac:dyDescent="0.2">
      <c r="A88" s="209"/>
      <c r="B88" s="156" t="s">
        <v>525</v>
      </c>
      <c r="C88" s="153">
        <v>41</v>
      </c>
      <c r="D88" s="153" t="s">
        <v>567</v>
      </c>
      <c r="E88" s="267">
        <v>132</v>
      </c>
      <c r="F88" s="185">
        <v>0</v>
      </c>
      <c r="G88" s="181">
        <f t="shared" si="13"/>
        <v>0</v>
      </c>
      <c r="H88" s="267">
        <v>132</v>
      </c>
    </row>
    <row r="89" spans="1:15" ht="15.75" customHeight="1" x14ac:dyDescent="0.2">
      <c r="A89" s="209"/>
      <c r="B89" s="156" t="s">
        <v>589</v>
      </c>
      <c r="C89" s="153">
        <v>41</v>
      </c>
      <c r="D89" s="153" t="s">
        <v>590</v>
      </c>
      <c r="E89" s="267">
        <v>1109</v>
      </c>
      <c r="F89" s="185">
        <v>165</v>
      </c>
      <c r="G89" s="181">
        <f t="shared" si="13"/>
        <v>14.878268710550044</v>
      </c>
      <c r="H89" s="267">
        <v>1109</v>
      </c>
    </row>
    <row r="90" spans="1:15" ht="15.75" customHeight="1" x14ac:dyDescent="0.2">
      <c r="A90" s="209"/>
      <c r="B90" s="156" t="s">
        <v>619</v>
      </c>
      <c r="C90" s="153">
        <v>41</v>
      </c>
      <c r="D90" s="153" t="s">
        <v>620</v>
      </c>
      <c r="E90" s="267">
        <v>0</v>
      </c>
      <c r="F90" s="185">
        <v>100</v>
      </c>
      <c r="G90" s="181"/>
      <c r="H90" s="267">
        <v>100</v>
      </c>
    </row>
    <row r="91" spans="1:15" ht="15.75" customHeight="1" x14ac:dyDescent="0.2">
      <c r="A91" s="209"/>
      <c r="B91" s="156" t="s">
        <v>780</v>
      </c>
      <c r="C91" s="153">
        <v>41</v>
      </c>
      <c r="D91" s="153" t="s">
        <v>781</v>
      </c>
      <c r="E91" s="267">
        <v>0</v>
      </c>
      <c r="F91" s="185">
        <v>3523.95</v>
      </c>
      <c r="G91" s="181"/>
      <c r="H91" s="267">
        <v>3524</v>
      </c>
    </row>
    <row r="92" spans="1:15" ht="15.75" customHeight="1" x14ac:dyDescent="0.2">
      <c r="A92" s="209"/>
      <c r="B92" s="156" t="s">
        <v>732</v>
      </c>
      <c r="C92" s="153">
        <v>41</v>
      </c>
      <c r="D92" s="153" t="s">
        <v>779</v>
      </c>
      <c r="E92" s="267">
        <v>0</v>
      </c>
      <c r="F92" s="185">
        <v>100</v>
      </c>
      <c r="G92" s="181"/>
      <c r="H92" s="267">
        <v>100</v>
      </c>
    </row>
    <row r="93" spans="1:15" ht="15.75" customHeight="1" x14ac:dyDescent="0.2">
      <c r="A93" s="209"/>
      <c r="B93" s="215">
        <v>223001</v>
      </c>
      <c r="C93" s="83">
        <v>41</v>
      </c>
      <c r="D93" s="83" t="s">
        <v>666</v>
      </c>
      <c r="E93" s="267">
        <v>9000</v>
      </c>
      <c r="F93" s="185">
        <v>5206.03</v>
      </c>
      <c r="G93" s="181">
        <f t="shared" si="13"/>
        <v>57.844777777777779</v>
      </c>
      <c r="H93" s="267">
        <v>9000</v>
      </c>
    </row>
    <row r="94" spans="1:15" ht="15.75" customHeight="1" x14ac:dyDescent="0.2">
      <c r="A94" s="216">
        <v>220</v>
      </c>
      <c r="B94" s="217">
        <v>223003</v>
      </c>
      <c r="C94" s="217">
        <v>41</v>
      </c>
      <c r="D94" s="218" t="s">
        <v>765</v>
      </c>
      <c r="E94" s="292">
        <v>0</v>
      </c>
      <c r="F94" s="185">
        <v>5694.9</v>
      </c>
      <c r="G94" s="181"/>
      <c r="H94" s="292">
        <v>0</v>
      </c>
    </row>
    <row r="95" spans="1:15" ht="15.75" customHeight="1" x14ac:dyDescent="0.2">
      <c r="A95" s="209"/>
      <c r="B95" s="215">
        <v>223001</v>
      </c>
      <c r="C95" s="83">
        <v>41</v>
      </c>
      <c r="D95" s="83" t="s">
        <v>390</v>
      </c>
      <c r="E95" s="267">
        <v>14040</v>
      </c>
      <c r="F95" s="185">
        <v>0</v>
      </c>
      <c r="G95" s="181">
        <v>0</v>
      </c>
      <c r="H95" s="267">
        <v>14040</v>
      </c>
    </row>
    <row r="96" spans="1:15" ht="15.75" customHeight="1" x14ac:dyDescent="0.2">
      <c r="A96" s="219">
        <v>220</v>
      </c>
      <c r="B96" s="83">
        <v>223003</v>
      </c>
      <c r="C96" s="83">
        <v>41</v>
      </c>
      <c r="D96" s="220" t="s">
        <v>760</v>
      </c>
      <c r="E96" s="267">
        <v>17000</v>
      </c>
      <c r="F96" s="185">
        <v>0</v>
      </c>
      <c r="G96" s="181">
        <v>0</v>
      </c>
      <c r="H96" s="267">
        <v>17000</v>
      </c>
      <c r="M96" s="35"/>
      <c r="N96" s="35"/>
      <c r="O96" s="35"/>
    </row>
    <row r="97" spans="1:15" ht="15.6" customHeight="1" x14ac:dyDescent="0.25">
      <c r="A97" s="397"/>
      <c r="B97" s="398"/>
      <c r="C97" s="399"/>
      <c r="D97" s="399" t="s">
        <v>86</v>
      </c>
      <c r="E97" s="401">
        <f>SUM(E77:E96)</f>
        <v>96638</v>
      </c>
      <c r="F97" s="400">
        <f t="shared" ref="F97:H97" si="14">SUM(F77:F96)</f>
        <v>26800.28</v>
      </c>
      <c r="G97" s="372">
        <f t="shared" ref="G97" si="15">SUM(F97/E97)*100</f>
        <v>27.732651751898839</v>
      </c>
      <c r="H97" s="401">
        <f t="shared" si="14"/>
        <v>100362</v>
      </c>
      <c r="I97" s="35">
        <f>SUM(E97)</f>
        <v>96638</v>
      </c>
      <c r="J97" s="35">
        <f t="shared" ref="J97:L97" si="16">SUM(F97)</f>
        <v>26800.28</v>
      </c>
      <c r="K97" s="35">
        <f t="shared" si="16"/>
        <v>27.732651751898839</v>
      </c>
      <c r="L97" s="35">
        <f t="shared" si="16"/>
        <v>100362</v>
      </c>
    </row>
    <row r="98" spans="1:15" ht="15.6" customHeight="1" x14ac:dyDescent="0.25">
      <c r="A98" s="318">
        <v>229</v>
      </c>
      <c r="B98" s="319"/>
      <c r="C98" s="320"/>
      <c r="D98" s="320" t="s">
        <v>323</v>
      </c>
      <c r="E98" s="323"/>
      <c r="F98" s="321"/>
      <c r="G98" s="322"/>
      <c r="H98" s="323"/>
    </row>
    <row r="99" spans="1:15" ht="15.6" customHeight="1" x14ac:dyDescent="0.2">
      <c r="A99" s="309"/>
      <c r="B99" s="232">
        <v>229005</v>
      </c>
      <c r="C99" s="233">
        <v>41</v>
      </c>
      <c r="D99" s="233" t="s">
        <v>224</v>
      </c>
      <c r="E99" s="298">
        <v>400</v>
      </c>
      <c r="F99" s="300">
        <v>202.9</v>
      </c>
      <c r="G99" s="181">
        <f t="shared" ref="G99:G100" si="17">SUM(F99/E99)*100</f>
        <v>50.724999999999994</v>
      </c>
      <c r="H99" s="298">
        <v>400</v>
      </c>
      <c r="M99" s="35"/>
      <c r="N99" s="35"/>
      <c r="O99" s="35"/>
    </row>
    <row r="100" spans="1:15" ht="15.6" customHeight="1" x14ac:dyDescent="0.25">
      <c r="A100" s="397"/>
      <c r="B100" s="398"/>
      <c r="C100" s="399"/>
      <c r="D100" s="399" t="s">
        <v>86</v>
      </c>
      <c r="E100" s="401">
        <f>SUM(E99)</f>
        <v>400</v>
      </c>
      <c r="F100" s="400">
        <f t="shared" ref="F100:H100" si="18">SUM(F99)</f>
        <v>202.9</v>
      </c>
      <c r="G100" s="372">
        <f t="shared" si="17"/>
        <v>50.724999999999994</v>
      </c>
      <c r="H100" s="401">
        <f t="shared" si="18"/>
        <v>400</v>
      </c>
      <c r="I100" s="35">
        <f>SUM(E100)</f>
        <v>400</v>
      </c>
      <c r="J100" s="35">
        <f t="shared" ref="J100:L100" si="19">SUM(F100)</f>
        <v>202.9</v>
      </c>
      <c r="K100" s="35">
        <f t="shared" si="19"/>
        <v>50.724999999999994</v>
      </c>
      <c r="L100" s="35">
        <f t="shared" si="19"/>
        <v>400</v>
      </c>
    </row>
    <row r="101" spans="1:15" ht="15.6" customHeight="1" x14ac:dyDescent="0.25">
      <c r="A101" s="318">
        <v>240</v>
      </c>
      <c r="B101" s="319"/>
      <c r="C101" s="320"/>
      <c r="D101" s="320" t="s">
        <v>324</v>
      </c>
      <c r="E101" s="323"/>
      <c r="F101" s="325"/>
      <c r="G101" s="322"/>
      <c r="H101" s="323"/>
    </row>
    <row r="102" spans="1:15" ht="15.6" customHeight="1" x14ac:dyDescent="0.2">
      <c r="A102" s="309"/>
      <c r="B102" s="232">
        <v>242</v>
      </c>
      <c r="C102" s="233">
        <v>41</v>
      </c>
      <c r="D102" s="233" t="s">
        <v>225</v>
      </c>
      <c r="E102" s="298">
        <v>5</v>
      </c>
      <c r="F102" s="300">
        <v>0</v>
      </c>
      <c r="G102" s="181">
        <f t="shared" ref="G102:G103" si="20">SUM(F102/E102)*100</f>
        <v>0</v>
      </c>
      <c r="H102" s="298">
        <v>5</v>
      </c>
      <c r="M102" s="35"/>
      <c r="N102" s="35"/>
      <c r="O102" s="35"/>
    </row>
    <row r="103" spans="1:15" ht="15.6" customHeight="1" x14ac:dyDescent="0.25">
      <c r="A103" s="397"/>
      <c r="B103" s="398"/>
      <c r="C103" s="399"/>
      <c r="D103" s="399" t="s">
        <v>86</v>
      </c>
      <c r="E103" s="401">
        <f>SUM(E102)</f>
        <v>5</v>
      </c>
      <c r="F103" s="400">
        <f t="shared" ref="F103:H103" si="21">SUM(F102)</f>
        <v>0</v>
      </c>
      <c r="G103" s="372">
        <f t="shared" si="20"/>
        <v>0</v>
      </c>
      <c r="H103" s="401">
        <f t="shared" si="21"/>
        <v>5</v>
      </c>
      <c r="I103" s="35">
        <f>SUM(E103)</f>
        <v>5</v>
      </c>
      <c r="J103" s="35">
        <f t="shared" ref="J103:L103" si="22">SUM(F103)</f>
        <v>0</v>
      </c>
      <c r="K103" s="35">
        <f t="shared" si="22"/>
        <v>0</v>
      </c>
      <c r="L103" s="35">
        <f t="shared" si="22"/>
        <v>5</v>
      </c>
    </row>
    <row r="104" spans="1:15" ht="15.6" customHeight="1" x14ac:dyDescent="0.25">
      <c r="A104" s="312">
        <v>290</v>
      </c>
      <c r="B104" s="313"/>
      <c r="C104" s="314"/>
      <c r="D104" s="314" t="s">
        <v>325</v>
      </c>
      <c r="E104" s="317"/>
      <c r="F104" s="326"/>
      <c r="G104" s="316"/>
      <c r="H104" s="317"/>
    </row>
    <row r="105" spans="1:15" ht="15.6" customHeight="1" x14ac:dyDescent="0.25">
      <c r="A105" s="223">
        <v>292</v>
      </c>
      <c r="B105" s="224"/>
      <c r="C105" s="225"/>
      <c r="D105" s="225" t="s">
        <v>326</v>
      </c>
      <c r="E105" s="293"/>
      <c r="F105" s="324"/>
      <c r="G105" s="226"/>
      <c r="H105" s="293"/>
    </row>
    <row r="106" spans="1:15" ht="15.6" customHeight="1" x14ac:dyDescent="0.2">
      <c r="A106" s="309"/>
      <c r="B106" s="232">
        <v>292008</v>
      </c>
      <c r="C106" s="233">
        <v>41</v>
      </c>
      <c r="D106" s="233" t="s">
        <v>226</v>
      </c>
      <c r="E106" s="298">
        <v>800</v>
      </c>
      <c r="F106" s="300">
        <v>232.17</v>
      </c>
      <c r="G106" s="181">
        <f t="shared" ref="G106:G111" si="23">SUM(F106/E106)*100</f>
        <v>29.021249999999998</v>
      </c>
      <c r="H106" s="298">
        <v>800</v>
      </c>
    </row>
    <row r="107" spans="1:15" ht="15.6" customHeight="1" x14ac:dyDescent="0.2">
      <c r="A107" s="209"/>
      <c r="B107" s="152">
        <v>292019</v>
      </c>
      <c r="C107" s="153">
        <v>41</v>
      </c>
      <c r="D107" s="153" t="s">
        <v>227</v>
      </c>
      <c r="E107" s="267">
        <v>251</v>
      </c>
      <c r="F107" s="185">
        <v>0</v>
      </c>
      <c r="G107" s="181">
        <f t="shared" si="23"/>
        <v>0</v>
      </c>
      <c r="H107" s="267">
        <v>251</v>
      </c>
    </row>
    <row r="108" spans="1:15" ht="15.6" customHeight="1" x14ac:dyDescent="0.2">
      <c r="A108" s="221"/>
      <c r="B108" s="222" t="s">
        <v>586</v>
      </c>
      <c r="C108" s="155">
        <v>41</v>
      </c>
      <c r="D108" s="187" t="s">
        <v>610</v>
      </c>
      <c r="E108" s="274">
        <v>8208</v>
      </c>
      <c r="F108" s="185">
        <v>2084.94</v>
      </c>
      <c r="G108" s="181">
        <f t="shared" si="23"/>
        <v>25.401315789473681</v>
      </c>
      <c r="H108" s="274">
        <v>8208</v>
      </c>
    </row>
    <row r="109" spans="1:15" ht="15.6" customHeight="1" x14ac:dyDescent="0.2">
      <c r="A109" s="221"/>
      <c r="B109" s="157">
        <v>292027</v>
      </c>
      <c r="C109" s="155">
        <v>41</v>
      </c>
      <c r="D109" s="155" t="s">
        <v>742</v>
      </c>
      <c r="E109" s="274">
        <v>136</v>
      </c>
      <c r="F109" s="185">
        <v>0</v>
      </c>
      <c r="G109" s="181">
        <f t="shared" si="23"/>
        <v>0</v>
      </c>
      <c r="H109" s="274">
        <v>136</v>
      </c>
    </row>
    <row r="110" spans="1:15" ht="15.6" customHeight="1" x14ac:dyDescent="0.2">
      <c r="A110" s="221"/>
      <c r="B110" s="157">
        <v>292027</v>
      </c>
      <c r="C110" s="155">
        <v>41</v>
      </c>
      <c r="D110" s="155" t="s">
        <v>743</v>
      </c>
      <c r="E110" s="274">
        <v>292</v>
      </c>
      <c r="F110" s="185">
        <v>0</v>
      </c>
      <c r="G110" s="181">
        <f t="shared" si="23"/>
        <v>0</v>
      </c>
      <c r="H110" s="274">
        <v>292</v>
      </c>
      <c r="M110" s="35"/>
      <c r="N110" s="35"/>
      <c r="O110" s="35"/>
    </row>
    <row r="111" spans="1:15" ht="15.95" customHeight="1" x14ac:dyDescent="0.25">
      <c r="A111" s="397"/>
      <c r="B111" s="398"/>
      <c r="C111" s="399"/>
      <c r="D111" s="399" t="s">
        <v>86</v>
      </c>
      <c r="E111" s="401">
        <f>SUM(E106:E110)</f>
        <v>9687</v>
      </c>
      <c r="F111" s="400">
        <f t="shared" ref="F111:H111" si="24">SUM(F106:F110)</f>
        <v>2317.11</v>
      </c>
      <c r="G111" s="372">
        <f t="shared" si="23"/>
        <v>23.919789408485599</v>
      </c>
      <c r="H111" s="401">
        <f t="shared" si="24"/>
        <v>9687</v>
      </c>
      <c r="I111" s="35">
        <f>SUM(E111)</f>
        <v>9687</v>
      </c>
      <c r="J111" s="35">
        <f t="shared" ref="J111:L111" si="25">SUM(F111)</f>
        <v>2317.11</v>
      </c>
      <c r="K111" s="35">
        <f t="shared" si="25"/>
        <v>23.919789408485599</v>
      </c>
      <c r="L111" s="35">
        <f t="shared" si="25"/>
        <v>9687</v>
      </c>
    </row>
    <row r="112" spans="1:15" ht="15.95" customHeight="1" x14ac:dyDescent="0.25">
      <c r="A112" s="407"/>
      <c r="B112" s="408"/>
      <c r="C112" s="409"/>
      <c r="D112" s="409"/>
      <c r="E112" s="410"/>
      <c r="F112" s="410"/>
      <c r="G112" s="411"/>
      <c r="H112" s="410"/>
      <c r="I112" s="35"/>
      <c r="J112" s="35"/>
      <c r="K112" s="35"/>
      <c r="L112" s="35"/>
    </row>
    <row r="113" spans="1:15" ht="15.95" customHeight="1" x14ac:dyDescent="0.25">
      <c r="A113" s="312">
        <v>300</v>
      </c>
      <c r="B113" s="313"/>
      <c r="C113" s="314"/>
      <c r="D113" s="314" t="s">
        <v>327</v>
      </c>
      <c r="E113" s="317"/>
      <c r="F113" s="326"/>
      <c r="G113" s="316"/>
      <c r="H113" s="317"/>
    </row>
    <row r="114" spans="1:15" ht="15.95" customHeight="1" x14ac:dyDescent="0.25">
      <c r="A114" s="223">
        <v>311</v>
      </c>
      <c r="B114" s="224"/>
      <c r="C114" s="225"/>
      <c r="D114" s="225" t="s">
        <v>328</v>
      </c>
      <c r="E114" s="293"/>
      <c r="F114" s="324"/>
      <c r="G114" s="226"/>
      <c r="H114" s="293"/>
    </row>
    <row r="115" spans="1:15" ht="15.95" customHeight="1" x14ac:dyDescent="0.2">
      <c r="A115" s="309"/>
      <c r="B115" s="232" t="s">
        <v>228</v>
      </c>
      <c r="C115" s="233" t="s">
        <v>478</v>
      </c>
      <c r="D115" s="233" t="s">
        <v>229</v>
      </c>
      <c r="E115" s="298">
        <v>3130</v>
      </c>
      <c r="F115" s="300">
        <v>0</v>
      </c>
      <c r="G115" s="181">
        <f t="shared" ref="G115:G121" si="26">SUM(F115/E115)*100</f>
        <v>0</v>
      </c>
      <c r="H115" s="298">
        <v>3130</v>
      </c>
    </row>
    <row r="116" spans="1:15" ht="15.95" customHeight="1" x14ac:dyDescent="0.2">
      <c r="A116" s="209"/>
      <c r="B116" s="152" t="s">
        <v>230</v>
      </c>
      <c r="C116" s="153" t="s">
        <v>478</v>
      </c>
      <c r="D116" s="153" t="s">
        <v>231</v>
      </c>
      <c r="E116" s="267">
        <v>2530</v>
      </c>
      <c r="F116" s="185">
        <v>0</v>
      </c>
      <c r="G116" s="181">
        <f t="shared" si="26"/>
        <v>0</v>
      </c>
      <c r="H116" s="267">
        <v>2530</v>
      </c>
    </row>
    <row r="117" spans="1:15" ht="15.95" customHeight="1" x14ac:dyDescent="0.2">
      <c r="A117" s="209"/>
      <c r="B117" s="152" t="s">
        <v>232</v>
      </c>
      <c r="C117" s="153" t="s">
        <v>478</v>
      </c>
      <c r="D117" s="153" t="s">
        <v>235</v>
      </c>
      <c r="E117" s="267">
        <v>5030</v>
      </c>
      <c r="F117" s="185">
        <v>0</v>
      </c>
      <c r="G117" s="181">
        <f t="shared" si="26"/>
        <v>0</v>
      </c>
      <c r="H117" s="267">
        <v>5030</v>
      </c>
    </row>
    <row r="118" spans="1:15" ht="15.95" customHeight="1" x14ac:dyDescent="0.2">
      <c r="A118" s="209"/>
      <c r="B118" s="152" t="s">
        <v>236</v>
      </c>
      <c r="C118" s="153" t="s">
        <v>478</v>
      </c>
      <c r="D118" s="153" t="s">
        <v>237</v>
      </c>
      <c r="E118" s="267">
        <v>3360</v>
      </c>
      <c r="F118" s="185">
        <v>0</v>
      </c>
      <c r="G118" s="181">
        <f t="shared" si="26"/>
        <v>0</v>
      </c>
      <c r="H118" s="267">
        <v>3360</v>
      </c>
    </row>
    <row r="119" spans="1:15" ht="15.95" customHeight="1" x14ac:dyDescent="0.2">
      <c r="A119" s="209"/>
      <c r="B119" s="152" t="s">
        <v>238</v>
      </c>
      <c r="C119" s="153" t="s">
        <v>478</v>
      </c>
      <c r="D119" s="153" t="s">
        <v>239</v>
      </c>
      <c r="E119" s="267">
        <v>2860</v>
      </c>
      <c r="F119" s="185">
        <v>0</v>
      </c>
      <c r="G119" s="181">
        <f t="shared" si="26"/>
        <v>0</v>
      </c>
      <c r="H119" s="267">
        <v>2860</v>
      </c>
    </row>
    <row r="120" spans="1:15" ht="17.45" customHeight="1" x14ac:dyDescent="0.2">
      <c r="A120" s="209"/>
      <c r="B120" s="152" t="s">
        <v>240</v>
      </c>
      <c r="C120" s="153" t="s">
        <v>478</v>
      </c>
      <c r="D120" s="153" t="s">
        <v>241</v>
      </c>
      <c r="E120" s="267">
        <v>2965</v>
      </c>
      <c r="F120" s="185">
        <v>0</v>
      </c>
      <c r="G120" s="181">
        <f t="shared" si="26"/>
        <v>0</v>
      </c>
      <c r="H120" s="267">
        <v>2965</v>
      </c>
    </row>
    <row r="121" spans="1:15" ht="15.95" customHeight="1" x14ac:dyDescent="0.25">
      <c r="A121" s="397"/>
      <c r="B121" s="398"/>
      <c r="C121" s="399"/>
      <c r="D121" s="399" t="s">
        <v>86</v>
      </c>
      <c r="E121" s="401">
        <f>SUM(E115:E120)</f>
        <v>19875</v>
      </c>
      <c r="F121" s="400">
        <f t="shared" ref="F121:H121" si="27">SUM(F115:F120)</f>
        <v>0</v>
      </c>
      <c r="G121" s="372">
        <f t="shared" si="26"/>
        <v>0</v>
      </c>
      <c r="H121" s="401">
        <f t="shared" si="27"/>
        <v>19875</v>
      </c>
      <c r="I121" s="4">
        <f>SUM(E121)</f>
        <v>19875</v>
      </c>
      <c r="J121" s="4">
        <f t="shared" ref="J121:L121" si="28">SUM(F121)</f>
        <v>0</v>
      </c>
      <c r="K121" s="4">
        <f t="shared" si="28"/>
        <v>0</v>
      </c>
      <c r="L121" s="4">
        <f t="shared" si="28"/>
        <v>19875</v>
      </c>
    </row>
    <row r="122" spans="1:15" ht="15.95" customHeight="1" x14ac:dyDescent="0.25">
      <c r="A122" s="318">
        <v>312</v>
      </c>
      <c r="B122" s="319"/>
      <c r="C122" s="320"/>
      <c r="D122" s="320" t="s">
        <v>329</v>
      </c>
      <c r="E122" s="323"/>
      <c r="F122" s="321"/>
      <c r="G122" s="322"/>
      <c r="H122" s="323"/>
    </row>
    <row r="123" spans="1:15" ht="15.95" customHeight="1" x14ac:dyDescent="0.2">
      <c r="A123" s="309"/>
      <c r="B123" s="310" t="s">
        <v>420</v>
      </c>
      <c r="C123" s="233">
        <v>111</v>
      </c>
      <c r="D123" s="233" t="s">
        <v>243</v>
      </c>
      <c r="E123" s="298">
        <v>10885</v>
      </c>
      <c r="F123" s="300">
        <v>10210.950000000001</v>
      </c>
      <c r="G123" s="181">
        <f t="shared" ref="G123:G147" si="29">SUM(F123/E123)*100</f>
        <v>93.807533302710155</v>
      </c>
      <c r="H123" s="298">
        <v>10885</v>
      </c>
      <c r="M123" s="35"/>
      <c r="N123" s="35"/>
      <c r="O123" s="35"/>
    </row>
    <row r="124" spans="1:15" ht="15.95" customHeight="1" x14ac:dyDescent="0.2">
      <c r="A124" s="209"/>
      <c r="B124" s="156" t="s">
        <v>591</v>
      </c>
      <c r="C124" s="153">
        <v>111</v>
      </c>
      <c r="D124" s="153" t="s">
        <v>568</v>
      </c>
      <c r="E124" s="267">
        <v>4493</v>
      </c>
      <c r="F124" s="185">
        <v>0</v>
      </c>
      <c r="G124" s="181">
        <f t="shared" si="29"/>
        <v>0</v>
      </c>
      <c r="H124" s="267">
        <v>4493</v>
      </c>
      <c r="I124" s="35"/>
      <c r="J124" s="35"/>
      <c r="K124" s="35"/>
      <c r="L124" s="35"/>
    </row>
    <row r="125" spans="1:15" ht="15.95" customHeight="1" x14ac:dyDescent="0.2">
      <c r="A125" s="209"/>
      <c r="B125" s="156" t="s">
        <v>419</v>
      </c>
      <c r="C125" s="153">
        <v>111</v>
      </c>
      <c r="D125" s="153" t="s">
        <v>569</v>
      </c>
      <c r="E125" s="267">
        <v>175</v>
      </c>
      <c r="F125" s="185">
        <v>0</v>
      </c>
      <c r="G125" s="181">
        <f t="shared" si="29"/>
        <v>0</v>
      </c>
      <c r="H125" s="267">
        <v>175</v>
      </c>
    </row>
    <row r="126" spans="1:15" ht="15.95" customHeight="1" x14ac:dyDescent="0.2">
      <c r="A126" s="209"/>
      <c r="B126" s="156" t="s">
        <v>592</v>
      </c>
      <c r="C126" s="153">
        <v>111</v>
      </c>
      <c r="D126" s="153" t="s">
        <v>244</v>
      </c>
      <c r="E126" s="267">
        <v>1336</v>
      </c>
      <c r="F126" s="185">
        <v>1322.31</v>
      </c>
      <c r="G126" s="181">
        <f t="shared" si="29"/>
        <v>98.975299401197603</v>
      </c>
      <c r="H126" s="267">
        <v>1336</v>
      </c>
    </row>
    <row r="127" spans="1:15" ht="15.95" customHeight="1" x14ac:dyDescent="0.2">
      <c r="A127" s="209"/>
      <c r="B127" s="156" t="s">
        <v>593</v>
      </c>
      <c r="C127" s="153">
        <v>111</v>
      </c>
      <c r="D127" s="153" t="s">
        <v>578</v>
      </c>
      <c r="E127" s="267">
        <v>77</v>
      </c>
      <c r="F127" s="185">
        <v>122</v>
      </c>
      <c r="G127" s="181">
        <f t="shared" si="29"/>
        <v>158.44155844155844</v>
      </c>
      <c r="H127" s="267">
        <v>122</v>
      </c>
    </row>
    <row r="128" spans="1:15" ht="15.95" customHeight="1" x14ac:dyDescent="0.2">
      <c r="A128" s="209"/>
      <c r="B128" s="156" t="s">
        <v>424</v>
      </c>
      <c r="C128" s="153">
        <v>111</v>
      </c>
      <c r="D128" s="153" t="s">
        <v>297</v>
      </c>
      <c r="E128" s="267">
        <v>378</v>
      </c>
      <c r="F128" s="185">
        <v>380.67</v>
      </c>
      <c r="G128" s="181">
        <f t="shared" si="29"/>
        <v>100.70634920634922</v>
      </c>
      <c r="H128" s="267">
        <v>381</v>
      </c>
    </row>
    <row r="129" spans="1:8" ht="15.95" customHeight="1" x14ac:dyDescent="0.2">
      <c r="A129" s="209"/>
      <c r="B129" s="156" t="s">
        <v>418</v>
      </c>
      <c r="C129" s="153">
        <v>111</v>
      </c>
      <c r="D129" s="153" t="s">
        <v>242</v>
      </c>
      <c r="E129" s="276">
        <v>750000</v>
      </c>
      <c r="F129" s="185">
        <v>190509</v>
      </c>
      <c r="G129" s="181">
        <f t="shared" si="29"/>
        <v>25.401200000000003</v>
      </c>
      <c r="H129" s="276">
        <v>750000</v>
      </c>
    </row>
    <row r="130" spans="1:8" ht="15.95" customHeight="1" x14ac:dyDescent="0.2">
      <c r="A130" s="209"/>
      <c r="B130" s="156" t="s">
        <v>425</v>
      </c>
      <c r="C130" s="153">
        <v>111</v>
      </c>
      <c r="D130" s="153" t="s">
        <v>438</v>
      </c>
      <c r="E130" s="267">
        <v>400</v>
      </c>
      <c r="F130" s="185">
        <v>0</v>
      </c>
      <c r="G130" s="181">
        <f t="shared" si="29"/>
        <v>0</v>
      </c>
      <c r="H130" s="267">
        <v>400</v>
      </c>
    </row>
    <row r="131" spans="1:8" ht="15.95" customHeight="1" x14ac:dyDescent="0.2">
      <c r="A131" s="209"/>
      <c r="B131" s="156" t="s">
        <v>422</v>
      </c>
      <c r="C131" s="153">
        <v>111</v>
      </c>
      <c r="D131" s="153" t="s">
        <v>487</v>
      </c>
      <c r="E131" s="267">
        <v>21000</v>
      </c>
      <c r="F131" s="185">
        <v>16374</v>
      </c>
      <c r="G131" s="181">
        <f t="shared" si="29"/>
        <v>77.971428571428575</v>
      </c>
      <c r="H131" s="267">
        <v>21000</v>
      </c>
    </row>
    <row r="132" spans="1:8" ht="15.95" customHeight="1" x14ac:dyDescent="0.2">
      <c r="A132" s="209"/>
      <c r="B132" s="156" t="s">
        <v>423</v>
      </c>
      <c r="C132" s="153">
        <v>111</v>
      </c>
      <c r="D132" s="153" t="s">
        <v>163</v>
      </c>
      <c r="E132" s="267">
        <v>11000</v>
      </c>
      <c r="F132" s="185">
        <v>4147</v>
      </c>
      <c r="G132" s="181">
        <f t="shared" si="29"/>
        <v>37.700000000000003</v>
      </c>
      <c r="H132" s="267">
        <v>11000</v>
      </c>
    </row>
    <row r="133" spans="1:8" ht="15.95" customHeight="1" x14ac:dyDescent="0.2">
      <c r="A133" s="221"/>
      <c r="B133" s="156" t="s">
        <v>245</v>
      </c>
      <c r="C133" s="155">
        <v>111</v>
      </c>
      <c r="D133" s="155" t="s">
        <v>763</v>
      </c>
      <c r="E133" s="267">
        <v>9000</v>
      </c>
      <c r="F133" s="185">
        <v>8668.7999999999993</v>
      </c>
      <c r="G133" s="181">
        <f t="shared" si="29"/>
        <v>96.32</v>
      </c>
      <c r="H133" s="267">
        <v>9000</v>
      </c>
    </row>
    <row r="134" spans="1:8" ht="15.95" customHeight="1" x14ac:dyDescent="0.2">
      <c r="A134" s="221"/>
      <c r="B134" s="222" t="s">
        <v>287</v>
      </c>
      <c r="C134" s="155">
        <v>111</v>
      </c>
      <c r="D134" s="155" t="s">
        <v>744</v>
      </c>
      <c r="E134" s="267">
        <v>70000</v>
      </c>
      <c r="F134" s="185">
        <v>56841.599999999999</v>
      </c>
      <c r="G134" s="181">
        <f t="shared" si="29"/>
        <v>81.202285714285722</v>
      </c>
      <c r="H134" s="267">
        <v>70000</v>
      </c>
    </row>
    <row r="135" spans="1:8" ht="15.95" customHeight="1" x14ac:dyDescent="0.2">
      <c r="A135" s="221"/>
      <c r="B135" s="222" t="s">
        <v>288</v>
      </c>
      <c r="C135" s="155">
        <v>111</v>
      </c>
      <c r="D135" s="155" t="s">
        <v>289</v>
      </c>
      <c r="E135" s="267">
        <v>17</v>
      </c>
      <c r="F135" s="185">
        <v>0</v>
      </c>
      <c r="G135" s="181">
        <f t="shared" si="29"/>
        <v>0</v>
      </c>
      <c r="H135" s="267">
        <v>17</v>
      </c>
    </row>
    <row r="136" spans="1:8" ht="15.95" customHeight="1" x14ac:dyDescent="0.2">
      <c r="A136" s="209"/>
      <c r="B136" s="156" t="s">
        <v>421</v>
      </c>
      <c r="C136" s="153">
        <v>111</v>
      </c>
      <c r="D136" s="153" t="s">
        <v>280</v>
      </c>
      <c r="E136" s="267">
        <v>7000</v>
      </c>
      <c r="F136" s="185">
        <v>2475</v>
      </c>
      <c r="G136" s="181">
        <f t="shared" si="29"/>
        <v>35.357142857142861</v>
      </c>
      <c r="H136" s="267">
        <v>7000</v>
      </c>
    </row>
    <row r="137" spans="1:8" ht="15.95" customHeight="1" x14ac:dyDescent="0.2">
      <c r="A137" s="221"/>
      <c r="B137" s="222" t="s">
        <v>285</v>
      </c>
      <c r="C137" s="155">
        <v>111</v>
      </c>
      <c r="D137" s="155" t="s">
        <v>286</v>
      </c>
      <c r="E137" s="267">
        <v>2870</v>
      </c>
      <c r="F137" s="185">
        <v>371.2</v>
      </c>
      <c r="G137" s="181">
        <f t="shared" si="29"/>
        <v>12.933797909407666</v>
      </c>
      <c r="H137" s="267">
        <v>2870</v>
      </c>
    </row>
    <row r="138" spans="1:8" ht="15.95" customHeight="1" x14ac:dyDescent="0.2">
      <c r="A138" s="221"/>
      <c r="B138" s="222" t="s">
        <v>738</v>
      </c>
      <c r="C138" s="155">
        <v>111</v>
      </c>
      <c r="D138" s="155" t="s">
        <v>792</v>
      </c>
      <c r="E138" s="267">
        <v>0</v>
      </c>
      <c r="F138" s="185">
        <v>4616.0600000000004</v>
      </c>
      <c r="G138" s="181">
        <v>0</v>
      </c>
      <c r="H138" s="267">
        <v>4134</v>
      </c>
    </row>
    <row r="139" spans="1:8" ht="15.95" customHeight="1" x14ac:dyDescent="0.2">
      <c r="A139" s="209"/>
      <c r="B139" s="156" t="s">
        <v>584</v>
      </c>
      <c r="C139" s="186">
        <v>111</v>
      </c>
      <c r="D139" s="186" t="s">
        <v>585</v>
      </c>
      <c r="E139" s="267">
        <v>3000</v>
      </c>
      <c r="F139" s="185">
        <v>3000</v>
      </c>
      <c r="G139" s="181">
        <f t="shared" si="29"/>
        <v>100</v>
      </c>
      <c r="H139" s="267">
        <v>3000</v>
      </c>
    </row>
    <row r="140" spans="1:8" ht="15.95" customHeight="1" x14ac:dyDescent="0.2">
      <c r="A140" s="209"/>
      <c r="B140" s="156" t="s">
        <v>633</v>
      </c>
      <c r="C140" s="186">
        <v>111</v>
      </c>
      <c r="D140" s="186" t="s">
        <v>634</v>
      </c>
      <c r="E140" s="267">
        <v>1400</v>
      </c>
      <c r="F140" s="185">
        <v>0</v>
      </c>
      <c r="G140" s="181">
        <f t="shared" si="29"/>
        <v>0</v>
      </c>
      <c r="H140" s="267">
        <v>1400</v>
      </c>
    </row>
    <row r="141" spans="1:8" ht="15.95" customHeight="1" x14ac:dyDescent="0.2">
      <c r="A141" s="221"/>
      <c r="B141" s="222" t="s">
        <v>526</v>
      </c>
      <c r="C141" s="187">
        <v>111</v>
      </c>
      <c r="D141" s="155" t="s">
        <v>527</v>
      </c>
      <c r="E141" s="274">
        <v>1500</v>
      </c>
      <c r="F141" s="185">
        <v>0</v>
      </c>
      <c r="G141" s="181">
        <f t="shared" si="29"/>
        <v>0</v>
      </c>
      <c r="H141" s="274">
        <v>1500</v>
      </c>
    </row>
    <row r="142" spans="1:8" ht="15.95" customHeight="1" x14ac:dyDescent="0.2">
      <c r="A142" s="221"/>
      <c r="B142" s="222" t="s">
        <v>675</v>
      </c>
      <c r="C142" s="187">
        <v>111</v>
      </c>
      <c r="D142" s="155" t="s">
        <v>528</v>
      </c>
      <c r="E142" s="274">
        <v>11000</v>
      </c>
      <c r="F142" s="185">
        <v>4064</v>
      </c>
      <c r="G142" s="181">
        <f t="shared" si="29"/>
        <v>36.945454545454545</v>
      </c>
      <c r="H142" s="274">
        <v>11000</v>
      </c>
    </row>
    <row r="143" spans="1:8" ht="15.95" customHeight="1" x14ac:dyDescent="0.2">
      <c r="A143" s="209"/>
      <c r="B143" s="156">
        <v>312012</v>
      </c>
      <c r="C143" s="186">
        <v>111</v>
      </c>
      <c r="D143" s="153" t="s">
        <v>563</v>
      </c>
      <c r="E143" s="267">
        <v>5000</v>
      </c>
      <c r="F143" s="185">
        <v>0</v>
      </c>
      <c r="G143" s="181">
        <f t="shared" si="29"/>
        <v>0</v>
      </c>
      <c r="H143" s="267">
        <v>5000</v>
      </c>
    </row>
    <row r="144" spans="1:8" ht="15.95" customHeight="1" x14ac:dyDescent="0.2">
      <c r="A144" s="221"/>
      <c r="B144" s="222" t="s">
        <v>572</v>
      </c>
      <c r="C144" s="187">
        <v>111</v>
      </c>
      <c r="D144" s="155" t="s">
        <v>573</v>
      </c>
      <c r="E144" s="274">
        <v>4500</v>
      </c>
      <c r="F144" s="185">
        <v>4950</v>
      </c>
      <c r="G144" s="181">
        <f t="shared" si="29"/>
        <v>110.00000000000001</v>
      </c>
      <c r="H144" s="274">
        <v>4050</v>
      </c>
    </row>
    <row r="145" spans="1:15" ht="15.95" customHeight="1" x14ac:dyDescent="0.2">
      <c r="A145" s="221"/>
      <c r="B145" s="222" t="s">
        <v>574</v>
      </c>
      <c r="C145" s="187">
        <v>111</v>
      </c>
      <c r="D145" s="155" t="s">
        <v>575</v>
      </c>
      <c r="E145" s="274">
        <v>4000</v>
      </c>
      <c r="F145" s="185">
        <v>4700</v>
      </c>
      <c r="G145" s="181">
        <f t="shared" si="29"/>
        <v>117.5</v>
      </c>
      <c r="H145" s="274">
        <v>4000</v>
      </c>
    </row>
    <row r="146" spans="1:15" ht="15.95" customHeight="1" thickBot="1" x14ac:dyDescent="0.3">
      <c r="A146" s="403"/>
      <c r="B146" s="404"/>
      <c r="C146" s="405"/>
      <c r="D146" s="405" t="s">
        <v>86</v>
      </c>
      <c r="E146" s="401">
        <f>SUM(E123:E145)</f>
        <v>919031</v>
      </c>
      <c r="F146" s="400">
        <f t="shared" ref="F146:H146" si="30">SUM(F123:F145)</f>
        <v>312752.58999999997</v>
      </c>
      <c r="G146" s="402">
        <f t="shared" si="29"/>
        <v>34.03068993320138</v>
      </c>
      <c r="H146" s="401">
        <f t="shared" si="30"/>
        <v>922763</v>
      </c>
      <c r="I146" s="4">
        <f>SUM(E146)</f>
        <v>919031</v>
      </c>
      <c r="J146" s="4">
        <f t="shared" ref="J146:L146" si="31">SUM(F146)</f>
        <v>312752.58999999997</v>
      </c>
      <c r="K146" s="4">
        <f t="shared" si="31"/>
        <v>34.03068993320138</v>
      </c>
      <c r="L146" s="4">
        <f t="shared" si="31"/>
        <v>922763</v>
      </c>
    </row>
    <row r="147" spans="1:15" ht="15.95" customHeight="1" thickBot="1" x14ac:dyDescent="0.3">
      <c r="A147" s="227" t="s">
        <v>246</v>
      </c>
      <c r="B147" s="228"/>
      <c r="C147" s="228"/>
      <c r="D147" s="229"/>
      <c r="E147" s="294">
        <f>SUM(I147)</f>
        <v>3106430</v>
      </c>
      <c r="F147" s="429">
        <f t="shared" ref="F147:H147" si="32">SUM(J147)</f>
        <v>979621.98</v>
      </c>
      <c r="G147" s="415">
        <f t="shared" si="29"/>
        <v>31.535298719108429</v>
      </c>
      <c r="H147" s="294">
        <f t="shared" si="32"/>
        <v>3049548</v>
      </c>
      <c r="I147" s="4">
        <f>SUM(I30:I146)</f>
        <v>3106430</v>
      </c>
      <c r="J147" s="4">
        <f t="shared" ref="J147:L147" si="33">SUM(J30:J146)</f>
        <v>979621.98</v>
      </c>
      <c r="K147" s="4">
        <f t="shared" si="33"/>
        <v>267.16467447336504</v>
      </c>
      <c r="L147" s="4">
        <f t="shared" si="33"/>
        <v>3049548</v>
      </c>
    </row>
    <row r="148" spans="1:15" ht="15.95" customHeight="1" x14ac:dyDescent="0.25">
      <c r="A148" s="18"/>
      <c r="B148" s="211"/>
      <c r="C148" s="211"/>
      <c r="D148" s="18"/>
      <c r="E148" s="271"/>
      <c r="F148" s="271"/>
      <c r="G148" s="271"/>
      <c r="H148" s="271"/>
      <c r="I148" s="4"/>
      <c r="J148" s="4"/>
      <c r="K148" s="4"/>
      <c r="L148" s="4"/>
    </row>
    <row r="149" spans="1:15" ht="15.95" customHeight="1" x14ac:dyDescent="0.25">
      <c r="A149" s="223">
        <v>230</v>
      </c>
      <c r="B149" s="225"/>
      <c r="C149" s="225"/>
      <c r="D149" s="223" t="s">
        <v>248</v>
      </c>
      <c r="E149" s="271"/>
      <c r="F149" s="210"/>
      <c r="G149" s="5"/>
      <c r="H149" s="271"/>
      <c r="I149" s="35"/>
      <c r="J149" s="35"/>
      <c r="K149" s="35"/>
      <c r="L149" s="35"/>
      <c r="M149" s="35"/>
      <c r="N149" s="35"/>
      <c r="O149" s="35"/>
    </row>
    <row r="150" spans="1:15" ht="15.95" customHeight="1" x14ac:dyDescent="0.2">
      <c r="A150" s="209"/>
      <c r="B150" s="187" t="s">
        <v>622</v>
      </c>
      <c r="C150" s="155">
        <v>43</v>
      </c>
      <c r="D150" s="153" t="s">
        <v>630</v>
      </c>
      <c r="E150" s="272">
        <v>0</v>
      </c>
      <c r="F150" s="185">
        <v>1356.06</v>
      </c>
      <c r="G150" s="181">
        <v>0</v>
      </c>
      <c r="H150" s="272">
        <v>1356</v>
      </c>
    </row>
    <row r="151" spans="1:15" ht="15.95" customHeight="1" x14ac:dyDescent="0.2">
      <c r="A151" s="209"/>
      <c r="B151" s="187">
        <v>233001</v>
      </c>
      <c r="C151" s="155">
        <v>43</v>
      </c>
      <c r="D151" s="153" t="s">
        <v>749</v>
      </c>
      <c r="E151" s="272">
        <v>113620</v>
      </c>
      <c r="F151" s="185">
        <v>0</v>
      </c>
      <c r="G151" s="181">
        <f t="shared" ref="G151:G155" si="34">SUM(F151/E151)*100</f>
        <v>0</v>
      </c>
      <c r="H151" s="272">
        <v>156069</v>
      </c>
    </row>
    <row r="152" spans="1:15" ht="15.95" customHeight="1" x14ac:dyDescent="0.2">
      <c r="A152" s="209"/>
      <c r="B152" s="187" t="s">
        <v>782</v>
      </c>
      <c r="C152" s="155">
        <v>43</v>
      </c>
      <c r="D152" s="153" t="s">
        <v>783</v>
      </c>
      <c r="E152" s="272">
        <v>0</v>
      </c>
      <c r="F152" s="185">
        <v>65000</v>
      </c>
      <c r="G152" s="181">
        <v>0</v>
      </c>
      <c r="H152" s="272">
        <v>65000</v>
      </c>
    </row>
    <row r="153" spans="1:15" ht="15.95" customHeight="1" x14ac:dyDescent="0.2">
      <c r="A153" s="209"/>
      <c r="B153" s="222">
        <v>239001</v>
      </c>
      <c r="C153" s="155" t="s">
        <v>621</v>
      </c>
      <c r="D153" s="155" t="s">
        <v>750</v>
      </c>
      <c r="E153" s="274">
        <v>20000</v>
      </c>
      <c r="F153" s="185">
        <v>0</v>
      </c>
      <c r="G153" s="181">
        <f t="shared" si="34"/>
        <v>0</v>
      </c>
      <c r="H153" s="274">
        <v>20000</v>
      </c>
    </row>
    <row r="154" spans="1:15" ht="15.95" customHeight="1" thickBot="1" x14ac:dyDescent="0.3">
      <c r="A154" s="395"/>
      <c r="B154" s="399"/>
      <c r="C154" s="399"/>
      <c r="D154" s="399" t="s">
        <v>86</v>
      </c>
      <c r="E154" s="401">
        <f>SUM(E150:E153)</f>
        <v>133620</v>
      </c>
      <c r="F154" s="400">
        <f t="shared" ref="F154:H154" si="35">SUM(F150:F153)</f>
        <v>66356.06</v>
      </c>
      <c r="G154" s="402">
        <f t="shared" si="34"/>
        <v>49.660275407873073</v>
      </c>
      <c r="H154" s="401">
        <f t="shared" si="35"/>
        <v>242425</v>
      </c>
      <c r="I154" s="4">
        <f>SUM(E154)</f>
        <v>133620</v>
      </c>
      <c r="J154" s="4">
        <f t="shared" ref="J154:L154" si="36">SUM(F154)</f>
        <v>66356.06</v>
      </c>
      <c r="K154" s="4">
        <f t="shared" si="36"/>
        <v>49.660275407873073</v>
      </c>
      <c r="L154" s="4">
        <f t="shared" si="36"/>
        <v>242425</v>
      </c>
    </row>
    <row r="155" spans="1:15" ht="15.95" customHeight="1" thickBot="1" x14ac:dyDescent="0.3">
      <c r="A155" s="434" t="s">
        <v>249</v>
      </c>
      <c r="B155" s="230"/>
      <c r="C155" s="230"/>
      <c r="D155" s="230"/>
      <c r="E155" s="294">
        <f>SUM(I155)</f>
        <v>133620</v>
      </c>
      <c r="F155" s="429">
        <f t="shared" ref="F155:H155" si="37">SUM(J155)</f>
        <v>66356.06</v>
      </c>
      <c r="G155" s="415">
        <f t="shared" si="34"/>
        <v>49.660275407873073</v>
      </c>
      <c r="H155" s="294">
        <f t="shared" si="37"/>
        <v>242425</v>
      </c>
      <c r="I155" s="4">
        <f>SUM(I154)</f>
        <v>133620</v>
      </c>
      <c r="J155" s="4">
        <f t="shared" ref="J155:L155" si="38">SUM(J154)</f>
        <v>66356.06</v>
      </c>
      <c r="K155" s="4">
        <f t="shared" si="38"/>
        <v>49.660275407873073</v>
      </c>
      <c r="L155" s="4">
        <f t="shared" si="38"/>
        <v>242425</v>
      </c>
    </row>
    <row r="156" spans="1:15" ht="15.95" customHeight="1" x14ac:dyDescent="0.2">
      <c r="A156" s="206"/>
      <c r="B156" s="59"/>
      <c r="C156" s="59"/>
      <c r="D156" s="59" t="s">
        <v>250</v>
      </c>
      <c r="E156" s="271"/>
      <c r="F156" s="131"/>
      <c r="G156" s="5"/>
      <c r="H156" s="271"/>
    </row>
    <row r="157" spans="1:15" ht="15.95" customHeight="1" x14ac:dyDescent="0.25">
      <c r="A157" s="231" t="s">
        <v>612</v>
      </c>
      <c r="B157" s="225"/>
      <c r="C157" s="225"/>
      <c r="D157" s="225" t="s">
        <v>251</v>
      </c>
      <c r="E157" s="271"/>
      <c r="F157" s="1"/>
      <c r="G157" s="5"/>
      <c r="H157" s="271"/>
    </row>
    <row r="158" spans="1:15" ht="15.95" customHeight="1" x14ac:dyDescent="0.2">
      <c r="A158" s="216"/>
      <c r="B158" s="232">
        <v>454001</v>
      </c>
      <c r="C158" s="233">
        <v>46</v>
      </c>
      <c r="D158" s="233" t="s">
        <v>793</v>
      </c>
      <c r="E158" s="267">
        <v>0</v>
      </c>
      <c r="F158" s="185">
        <v>0</v>
      </c>
      <c r="G158" s="181"/>
      <c r="H158" s="267">
        <v>32732</v>
      </c>
    </row>
    <row r="159" spans="1:15" ht="15.95" customHeight="1" x14ac:dyDescent="0.2">
      <c r="A159" s="219"/>
      <c r="B159" s="152">
        <v>410</v>
      </c>
      <c r="C159" s="153">
        <v>41</v>
      </c>
      <c r="D159" s="153" t="s">
        <v>662</v>
      </c>
      <c r="E159" s="274">
        <v>6765</v>
      </c>
      <c r="F159" s="185">
        <v>0</v>
      </c>
      <c r="G159" s="181"/>
      <c r="H159" s="274">
        <v>6765</v>
      </c>
    </row>
    <row r="160" spans="1:15" ht="15.95" customHeight="1" x14ac:dyDescent="0.2">
      <c r="A160" s="219"/>
      <c r="B160" s="152">
        <v>513002</v>
      </c>
      <c r="C160" s="153">
        <v>51</v>
      </c>
      <c r="D160" s="186" t="s">
        <v>756</v>
      </c>
      <c r="E160" s="274">
        <v>300000</v>
      </c>
      <c r="F160" s="185">
        <v>0</v>
      </c>
      <c r="G160" s="181"/>
      <c r="H160" s="274">
        <v>300000</v>
      </c>
    </row>
    <row r="161" spans="1:81" ht="15.95" customHeight="1" x14ac:dyDescent="0.2">
      <c r="A161" s="234"/>
      <c r="B161" s="157" t="s">
        <v>790</v>
      </c>
      <c r="C161" s="155">
        <v>71</v>
      </c>
      <c r="D161" s="187" t="s">
        <v>791</v>
      </c>
      <c r="E161" s="274">
        <v>0</v>
      </c>
      <c r="F161" s="185">
        <v>1500</v>
      </c>
      <c r="G161" s="181"/>
      <c r="H161" s="274">
        <v>0</v>
      </c>
    </row>
    <row r="162" spans="1:81" ht="15.95" customHeight="1" x14ac:dyDescent="0.2">
      <c r="A162" s="234"/>
      <c r="B162" s="157" t="s">
        <v>788</v>
      </c>
      <c r="C162" s="155">
        <v>41</v>
      </c>
      <c r="D162" s="187" t="s">
        <v>789</v>
      </c>
      <c r="E162" s="274">
        <v>0</v>
      </c>
      <c r="F162" s="185">
        <v>16200</v>
      </c>
      <c r="G162" s="181"/>
      <c r="H162" s="274">
        <v>0</v>
      </c>
    </row>
    <row r="163" spans="1:81" ht="15.95" customHeight="1" x14ac:dyDescent="0.2">
      <c r="A163" s="234"/>
      <c r="B163" s="157" t="s">
        <v>677</v>
      </c>
      <c r="C163" s="155" t="s">
        <v>786</v>
      </c>
      <c r="D163" s="187" t="s">
        <v>784</v>
      </c>
      <c r="E163" s="274">
        <v>0</v>
      </c>
      <c r="F163" s="340">
        <v>1420.46</v>
      </c>
      <c r="G163" s="181"/>
      <c r="H163" s="274">
        <v>1420</v>
      </c>
      <c r="I163" s="35"/>
      <c r="J163" s="35"/>
      <c r="K163" s="35"/>
      <c r="L163" s="35"/>
      <c r="M163" s="35"/>
      <c r="N163" s="35"/>
      <c r="O163" s="3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</row>
    <row r="164" spans="1:81" ht="15.95" customHeight="1" x14ac:dyDescent="0.2">
      <c r="A164" s="234"/>
      <c r="B164" s="157" t="s">
        <v>785</v>
      </c>
      <c r="C164" s="155" t="s">
        <v>786</v>
      </c>
      <c r="D164" s="187" t="s">
        <v>787</v>
      </c>
      <c r="E164" s="274">
        <v>0</v>
      </c>
      <c r="F164" s="341">
        <v>27000</v>
      </c>
      <c r="G164" s="181"/>
      <c r="H164" s="274">
        <v>27000</v>
      </c>
      <c r="I164" s="35"/>
      <c r="J164" s="35"/>
      <c r="K164" s="35"/>
      <c r="L164" s="35"/>
      <c r="M164" s="35"/>
      <c r="N164" s="35"/>
      <c r="O164" s="3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</row>
    <row r="165" spans="1:81" ht="15.95" customHeight="1" x14ac:dyDescent="0.2">
      <c r="A165" s="234"/>
      <c r="B165" s="157">
        <v>453000</v>
      </c>
      <c r="C165" s="155" t="s">
        <v>786</v>
      </c>
      <c r="D165" s="337" t="s">
        <v>849</v>
      </c>
      <c r="E165" s="274"/>
      <c r="F165" s="344">
        <v>9907.82</v>
      </c>
      <c r="G165" s="181"/>
      <c r="H165" s="274">
        <v>9908</v>
      </c>
      <c r="I165" s="35"/>
      <c r="J165" s="35"/>
      <c r="K165" s="35"/>
      <c r="L165" s="35"/>
      <c r="M165" s="35"/>
      <c r="N165" s="35"/>
      <c r="O165" s="3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</row>
    <row r="166" spans="1:81" ht="15.95" customHeight="1" x14ac:dyDescent="0.2">
      <c r="A166" s="234"/>
      <c r="B166" s="157">
        <v>453000</v>
      </c>
      <c r="C166" s="155" t="s">
        <v>786</v>
      </c>
      <c r="D166" s="337" t="s">
        <v>850</v>
      </c>
      <c r="E166" s="274"/>
      <c r="F166" s="344">
        <v>2530.08</v>
      </c>
      <c r="G166" s="181"/>
      <c r="H166" s="274">
        <v>2530</v>
      </c>
      <c r="I166" s="35"/>
      <c r="J166" s="35"/>
      <c r="K166" s="35"/>
      <c r="L166" s="35"/>
      <c r="M166" s="35"/>
      <c r="N166" s="35"/>
      <c r="O166" s="3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</row>
    <row r="167" spans="1:81" ht="15.95" customHeight="1" x14ac:dyDescent="0.2">
      <c r="A167" s="219"/>
      <c r="B167" s="152">
        <v>453000</v>
      </c>
      <c r="C167" s="153" t="s">
        <v>786</v>
      </c>
      <c r="D167" s="337" t="s">
        <v>848</v>
      </c>
      <c r="E167" s="274"/>
      <c r="F167" s="344">
        <v>4488</v>
      </c>
      <c r="G167" s="181"/>
      <c r="H167" s="274">
        <v>4488</v>
      </c>
      <c r="I167" s="35"/>
      <c r="J167" s="35"/>
      <c r="K167" s="35"/>
      <c r="L167" s="35"/>
      <c r="M167" s="35"/>
      <c r="N167" s="35"/>
      <c r="O167" s="3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</row>
    <row r="168" spans="1:81" ht="15.95" customHeight="1" thickBot="1" x14ac:dyDescent="0.3">
      <c r="A168" s="395"/>
      <c r="B168" s="368"/>
      <c r="C168" s="368"/>
      <c r="D168" s="405" t="s">
        <v>86</v>
      </c>
      <c r="E168" s="401">
        <f>SUM(E158:E167)</f>
        <v>306765</v>
      </c>
      <c r="F168" s="400">
        <f t="shared" ref="F168:H168" si="39">SUM(F158:F167)</f>
        <v>63046.36</v>
      </c>
      <c r="G168" s="372">
        <f t="shared" ref="G168" si="40">SUM(F168/E168)*100</f>
        <v>20.55200560689779</v>
      </c>
      <c r="H168" s="401">
        <f t="shared" si="39"/>
        <v>384843</v>
      </c>
      <c r="I168" s="4">
        <f>SUM(E168)</f>
        <v>306765</v>
      </c>
      <c r="J168" s="4">
        <f t="shared" ref="J168:L168" si="41">SUM(F168)</f>
        <v>63046.36</v>
      </c>
      <c r="K168" s="4">
        <f t="shared" si="41"/>
        <v>20.55200560689779</v>
      </c>
      <c r="L168" s="4">
        <f t="shared" si="41"/>
        <v>384843</v>
      </c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</row>
    <row r="169" spans="1:81" s="93" customFormat="1" ht="15" customHeight="1" thickBot="1" x14ac:dyDescent="0.3">
      <c r="A169" s="338" t="s">
        <v>252</v>
      </c>
      <c r="B169" s="339"/>
      <c r="C169" s="339"/>
      <c r="D169" s="235"/>
      <c r="E169" s="294">
        <f>SUM(I169)</f>
        <v>306765</v>
      </c>
      <c r="F169" s="429">
        <f t="shared" ref="F169:H169" si="42">SUM(J169)</f>
        <v>63046.36</v>
      </c>
      <c r="G169" s="415">
        <f t="shared" ref="G169" si="43">SUM(F169/E169)*100</f>
        <v>20.55200560689779</v>
      </c>
      <c r="H169" s="294">
        <f t="shared" si="42"/>
        <v>384843</v>
      </c>
      <c r="I169" s="406">
        <f>SUM(I168)</f>
        <v>306765</v>
      </c>
      <c r="J169" s="406">
        <f t="shared" ref="J169:L169" si="44">SUM(J168)</f>
        <v>63046.36</v>
      </c>
      <c r="K169" s="406">
        <f t="shared" si="44"/>
        <v>20.55200560689779</v>
      </c>
      <c r="L169" s="406">
        <f t="shared" si="44"/>
        <v>384843</v>
      </c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</row>
    <row r="170" spans="1:81" ht="15" customHeight="1" x14ac:dyDescent="0.25">
      <c r="A170" s="18"/>
      <c r="B170" s="212"/>
      <c r="C170" s="212"/>
      <c r="D170" s="173"/>
      <c r="E170" s="271"/>
      <c r="F170" s="35"/>
      <c r="G170" s="5"/>
      <c r="H170" s="271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</row>
    <row r="171" spans="1:81" ht="15" customHeight="1" x14ac:dyDescent="0.25">
      <c r="A171" s="236" t="s">
        <v>208</v>
      </c>
      <c r="B171" s="212"/>
      <c r="C171" s="212"/>
      <c r="D171" s="212"/>
      <c r="E171" s="270"/>
      <c r="G171" s="129"/>
      <c r="H171" s="270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</row>
    <row r="172" spans="1:81" s="93" customFormat="1" ht="19.5" customHeight="1" thickBot="1" x14ac:dyDescent="0.3">
      <c r="B172" s="237"/>
      <c r="C172" s="237"/>
      <c r="D172" s="327" t="s">
        <v>253</v>
      </c>
      <c r="E172" s="295"/>
      <c r="F172" s="243"/>
      <c r="G172" s="132"/>
      <c r="H172" s="29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</row>
    <row r="173" spans="1:81" ht="15.95" customHeight="1" thickBot="1" x14ac:dyDescent="0.3">
      <c r="A173" s="21" t="s">
        <v>176</v>
      </c>
      <c r="B173" s="238"/>
      <c r="C173" s="238"/>
      <c r="D173" s="238"/>
      <c r="E173" s="412">
        <f>SUM(E147)</f>
        <v>3106430</v>
      </c>
      <c r="F173" s="427">
        <f>SUM(F147)</f>
        <v>979621.98</v>
      </c>
      <c r="G173" s="413">
        <f t="shared" ref="G173:G175" si="45">SUM(F173/E173)*100</f>
        <v>31.535298719108429</v>
      </c>
      <c r="H173" s="412">
        <f>SUM(H147)</f>
        <v>3049548</v>
      </c>
    </row>
    <row r="174" spans="1:81" ht="15.95" customHeight="1" thickBot="1" x14ac:dyDescent="0.3">
      <c r="A174" s="20" t="s">
        <v>247</v>
      </c>
      <c r="B174" s="45"/>
      <c r="C174" s="239"/>
      <c r="D174" s="239"/>
      <c r="E174" s="412">
        <f>SUM(E155)</f>
        <v>133620</v>
      </c>
      <c r="F174" s="427">
        <f t="shared" ref="F174:H174" si="46">SUM(F155)</f>
        <v>66356.06</v>
      </c>
      <c r="G174" s="413">
        <f t="shared" si="45"/>
        <v>49.660275407873073</v>
      </c>
      <c r="H174" s="412">
        <f t="shared" si="46"/>
        <v>242425</v>
      </c>
    </row>
    <row r="175" spans="1:81" ht="15" customHeight="1" thickBot="1" x14ac:dyDescent="0.3">
      <c r="A175" s="21" t="s">
        <v>250</v>
      </c>
      <c r="B175" s="57"/>
      <c r="C175" s="238"/>
      <c r="D175" s="238"/>
      <c r="E175" s="412">
        <f>SUM(E169)</f>
        <v>306765</v>
      </c>
      <c r="F175" s="427">
        <f t="shared" ref="F175:H175" si="47">SUM(F169)</f>
        <v>63046.36</v>
      </c>
      <c r="G175" s="413">
        <f t="shared" si="45"/>
        <v>20.55200560689779</v>
      </c>
      <c r="H175" s="412">
        <f t="shared" si="47"/>
        <v>384843</v>
      </c>
    </row>
    <row r="176" spans="1:81" s="8" customFormat="1" ht="15.95" customHeight="1" thickBot="1" x14ac:dyDescent="0.3">
      <c r="A176" s="17" t="s">
        <v>375</v>
      </c>
      <c r="B176" s="240"/>
      <c r="C176" s="47"/>
      <c r="D176" s="47"/>
      <c r="E176" s="414">
        <f>SUM(E173:E175)</f>
        <v>3546815</v>
      </c>
      <c r="F176" s="428">
        <f t="shared" ref="F176:H176" si="48">SUM(F173:F175)</f>
        <v>1109024.4000000001</v>
      </c>
      <c r="G176" s="415">
        <f t="shared" ref="G176" si="49">SUM(F176/E176)*100</f>
        <v>31.268177223790929</v>
      </c>
      <c r="H176" s="414">
        <f t="shared" si="48"/>
        <v>3676816</v>
      </c>
    </row>
    <row r="177" spans="5:8" ht="15" x14ac:dyDescent="0.2">
      <c r="F177" s="35"/>
      <c r="G177" s="8"/>
      <c r="H177" s="245"/>
    </row>
    <row r="178" spans="5:8" x14ac:dyDescent="0.2">
      <c r="F178" s="35"/>
      <c r="H178" s="241"/>
    </row>
    <row r="179" spans="5:8" x14ac:dyDescent="0.2">
      <c r="E179" s="95"/>
      <c r="F179" s="95"/>
      <c r="H179" s="241"/>
    </row>
    <row r="180" spans="5:8" x14ac:dyDescent="0.2">
      <c r="F180" s="335"/>
      <c r="H180" s="241"/>
    </row>
    <row r="181" spans="5:8" x14ac:dyDescent="0.2">
      <c r="H181" s="241"/>
    </row>
    <row r="182" spans="5:8" x14ac:dyDescent="0.2">
      <c r="H182" s="241"/>
    </row>
    <row r="183" spans="5:8" x14ac:dyDescent="0.2">
      <c r="G183" s="241"/>
      <c r="H183" s="241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Výdavky 1-3 2020</vt:lpstr>
      <vt:lpstr>Príjmy 1-3 2020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HOLLAN Jozef</cp:lastModifiedBy>
  <cp:lastPrinted>2020-06-08T06:25:09Z</cp:lastPrinted>
  <dcterms:created xsi:type="dcterms:W3CDTF">1997-01-24T11:07:25Z</dcterms:created>
  <dcterms:modified xsi:type="dcterms:W3CDTF">2020-06-08T06:25:59Z</dcterms:modified>
</cp:coreProperties>
</file>