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6\OZ 15.12.2016\"/>
    </mc:Choice>
  </mc:AlternateContent>
  <bookViews>
    <workbookView xWindow="75" yWindow="15" windowWidth="12375" windowHeight="7335" activeTab="1"/>
  </bookViews>
  <sheets>
    <sheet name="Výdavky 2016-2018" sheetId="9" r:id="rId1"/>
    <sheet name="Príjmy 2016-2018" sheetId="8" r:id="rId2"/>
  </sheets>
  <calcPr calcId="152511" calcOnSave="0"/>
</workbook>
</file>

<file path=xl/calcChain.xml><?xml version="1.0" encoding="utf-8"?>
<calcChain xmlns="http://schemas.openxmlformats.org/spreadsheetml/2006/main">
  <c r="H505" i="9" l="1"/>
  <c r="H95" i="8" l="1"/>
  <c r="F246" i="9" l="1"/>
  <c r="G246" i="9"/>
  <c r="H246" i="9"/>
  <c r="T246" i="9" s="1"/>
  <c r="I246" i="9"/>
  <c r="L246" i="9" s="1"/>
  <c r="J246" i="9"/>
  <c r="M246" i="9" s="1"/>
  <c r="N246" i="9"/>
  <c r="O246" i="9"/>
  <c r="R246" i="9"/>
  <c r="S246" i="9"/>
  <c r="U246" i="9"/>
  <c r="W185" i="8"/>
  <c r="X185" i="8"/>
  <c r="V185" i="8"/>
  <c r="I185" i="8"/>
  <c r="Y185" i="8" s="1"/>
  <c r="E184" i="8"/>
  <c r="I178" i="8"/>
  <c r="Y178" i="8" s="1"/>
  <c r="Y179" i="8" s="1"/>
  <c r="I179" i="8" s="1"/>
  <c r="I190" i="8" s="1"/>
  <c r="J502" i="9" s="1"/>
  <c r="F178" i="8"/>
  <c r="W178" i="8" s="1"/>
  <c r="W179" i="8" s="1"/>
  <c r="F179" i="8" s="1"/>
  <c r="F190" i="8" s="1"/>
  <c r="G502" i="9" s="1"/>
  <c r="G178" i="8"/>
  <c r="X178" i="8" s="1"/>
  <c r="X179" i="8" s="1"/>
  <c r="G179" i="8" s="1"/>
  <c r="E178" i="8"/>
  <c r="V178" i="8" s="1"/>
  <c r="V179" i="8" s="1"/>
  <c r="E179" i="8" s="1"/>
  <c r="E190" i="8" s="1"/>
  <c r="F502" i="9" s="1"/>
  <c r="I169" i="8"/>
  <c r="Y169" i="8" s="1"/>
  <c r="Y170" i="8" s="1"/>
  <c r="I170" i="8" s="1"/>
  <c r="I189" i="8" s="1"/>
  <c r="J501" i="9" s="1"/>
  <c r="F169" i="8"/>
  <c r="W169" i="8" s="1"/>
  <c r="W170" i="8" s="1"/>
  <c r="F170" i="8" s="1"/>
  <c r="F189" i="8" s="1"/>
  <c r="G501" i="9" s="1"/>
  <c r="G169" i="8"/>
  <c r="X169" i="8" s="1"/>
  <c r="X170" i="8" s="1"/>
  <c r="G170" i="8" s="1"/>
  <c r="G189" i="8" s="1"/>
  <c r="H501" i="9" s="1"/>
  <c r="E169" i="8"/>
  <c r="V169" i="8" s="1"/>
  <c r="V170" i="8" s="1"/>
  <c r="E170" i="8" s="1"/>
  <c r="E189" i="8" s="1"/>
  <c r="F501" i="9" s="1"/>
  <c r="I160" i="8"/>
  <c r="Y160" i="8" s="1"/>
  <c r="F160" i="8"/>
  <c r="W160" i="8" s="1"/>
  <c r="G160" i="8"/>
  <c r="E160" i="8"/>
  <c r="V160" i="8" s="1"/>
  <c r="I131" i="8"/>
  <c r="Y131" i="8" s="1"/>
  <c r="F131" i="8"/>
  <c r="W131" i="8" s="1"/>
  <c r="G131" i="8"/>
  <c r="X131" i="8" s="1"/>
  <c r="E131" i="8"/>
  <c r="V131" i="8" s="1"/>
  <c r="I122" i="8"/>
  <c r="Y122" i="8" s="1"/>
  <c r="F122" i="8"/>
  <c r="W122" i="8" s="1"/>
  <c r="G122" i="8"/>
  <c r="X122" i="8" s="1"/>
  <c r="E122" i="8"/>
  <c r="V122" i="8" s="1"/>
  <c r="I113" i="8"/>
  <c r="Y113" i="8" s="1"/>
  <c r="F113" i="8"/>
  <c r="W113" i="8" s="1"/>
  <c r="G113" i="8"/>
  <c r="X113" i="8" s="1"/>
  <c r="E113" i="8"/>
  <c r="V113" i="8" s="1"/>
  <c r="I110" i="8"/>
  <c r="Y110" i="8" s="1"/>
  <c r="F110" i="8"/>
  <c r="W110" i="8" s="1"/>
  <c r="G110" i="8"/>
  <c r="E110" i="8"/>
  <c r="V110" i="8" s="1"/>
  <c r="I107" i="8"/>
  <c r="Y107" i="8" s="1"/>
  <c r="F107" i="8"/>
  <c r="W107" i="8" s="1"/>
  <c r="G107" i="8"/>
  <c r="X107" i="8" s="1"/>
  <c r="E107" i="8"/>
  <c r="V107" i="8" s="1"/>
  <c r="I78" i="8"/>
  <c r="Y78" i="8" s="1"/>
  <c r="F78" i="8"/>
  <c r="W78" i="8" s="1"/>
  <c r="G78" i="8"/>
  <c r="E78" i="8"/>
  <c r="V78" i="8" s="1"/>
  <c r="I68" i="8"/>
  <c r="Y68" i="8" s="1"/>
  <c r="F68" i="8"/>
  <c r="W68" i="8" s="1"/>
  <c r="G68" i="8"/>
  <c r="X68" i="8" s="1"/>
  <c r="I44" i="8"/>
  <c r="Y44" i="8" s="1"/>
  <c r="F44" i="8"/>
  <c r="W44" i="8" s="1"/>
  <c r="G44" i="8"/>
  <c r="X44" i="8" s="1"/>
  <c r="E44" i="8"/>
  <c r="V44" i="8" s="1"/>
  <c r="E68" i="8"/>
  <c r="V68" i="8" s="1"/>
  <c r="I40" i="8"/>
  <c r="Y40" i="8" s="1"/>
  <c r="F40" i="8"/>
  <c r="W40" i="8" s="1"/>
  <c r="G40" i="8"/>
  <c r="E40" i="8"/>
  <c r="V40" i="8" s="1"/>
  <c r="I30" i="8"/>
  <c r="Y30" i="8" s="1"/>
  <c r="F30" i="8"/>
  <c r="W30" i="8" s="1"/>
  <c r="G30" i="8"/>
  <c r="X30" i="8" s="1"/>
  <c r="E30" i="8"/>
  <c r="V30" i="8" s="1"/>
  <c r="I26" i="8"/>
  <c r="Y26" i="8" s="1"/>
  <c r="F26" i="8"/>
  <c r="W26" i="8" s="1"/>
  <c r="G26" i="8"/>
  <c r="E26" i="8"/>
  <c r="V26" i="8" s="1"/>
  <c r="V161" i="8" s="1"/>
  <c r="E161" i="8" s="1"/>
  <c r="E188" i="8" s="1"/>
  <c r="H28" i="8"/>
  <c r="H29" i="8"/>
  <c r="H32" i="8"/>
  <c r="H33" i="8"/>
  <c r="H34" i="8"/>
  <c r="H35" i="8"/>
  <c r="H36" i="8"/>
  <c r="H37" i="8"/>
  <c r="H38" i="8"/>
  <c r="H39" i="8"/>
  <c r="H46" i="8"/>
  <c r="H47" i="8"/>
  <c r="H48" i="8"/>
  <c r="H50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71" i="8"/>
  <c r="H72" i="8"/>
  <c r="H73" i="8"/>
  <c r="H74" i="8"/>
  <c r="H75" i="8"/>
  <c r="H76" i="8"/>
  <c r="H77" i="8"/>
  <c r="H81" i="8"/>
  <c r="H82" i="8"/>
  <c r="H83" i="8"/>
  <c r="H84" i="8"/>
  <c r="H85" i="8"/>
  <c r="H86" i="8"/>
  <c r="H87" i="8"/>
  <c r="H88" i="8"/>
  <c r="H89" i="8"/>
  <c r="H90" i="8"/>
  <c r="H91" i="8"/>
  <c r="H92" i="8"/>
  <c r="H94" i="8"/>
  <c r="H96" i="8"/>
  <c r="H98" i="8"/>
  <c r="H99" i="8"/>
  <c r="H100" i="8"/>
  <c r="H104" i="8"/>
  <c r="H106" i="8"/>
  <c r="H107" i="8"/>
  <c r="H109" i="8"/>
  <c r="H112" i="8"/>
  <c r="H116" i="8"/>
  <c r="H117" i="8"/>
  <c r="H118" i="8"/>
  <c r="H120" i="8"/>
  <c r="H121" i="8"/>
  <c r="H122" i="8"/>
  <c r="H125" i="8"/>
  <c r="H126" i="8"/>
  <c r="H127" i="8"/>
  <c r="H128" i="8"/>
  <c r="H129" i="8"/>
  <c r="H130" i="8"/>
  <c r="H131" i="8"/>
  <c r="H133" i="8"/>
  <c r="H134" i="8"/>
  <c r="H135" i="8"/>
  <c r="H136" i="8"/>
  <c r="H138" i="8"/>
  <c r="H139" i="8"/>
  <c r="H140" i="8"/>
  <c r="H141" i="8"/>
  <c r="H142" i="8"/>
  <c r="H144" i="8"/>
  <c r="H145" i="8"/>
  <c r="H146" i="8"/>
  <c r="H147" i="8"/>
  <c r="H148" i="8"/>
  <c r="H151" i="8"/>
  <c r="H153" i="8"/>
  <c r="H155" i="8"/>
  <c r="H156" i="8"/>
  <c r="H165" i="8"/>
  <c r="H166" i="8"/>
  <c r="H168" i="8"/>
  <c r="H174" i="8"/>
  <c r="H178" i="8"/>
  <c r="J481" i="9"/>
  <c r="U481" i="9" s="1"/>
  <c r="U482" i="9" s="1"/>
  <c r="J482" i="9" s="1"/>
  <c r="J497" i="9" s="1"/>
  <c r="G481" i="9"/>
  <c r="S481" i="9" s="1"/>
  <c r="S482" i="9" s="1"/>
  <c r="G482" i="9" s="1"/>
  <c r="G497" i="9" s="1"/>
  <c r="H481" i="9"/>
  <c r="T481" i="9" s="1"/>
  <c r="T482" i="9" s="1"/>
  <c r="H482" i="9" s="1"/>
  <c r="H497" i="9" s="1"/>
  <c r="F481" i="9"/>
  <c r="R481" i="9" s="1"/>
  <c r="R482" i="9" s="1"/>
  <c r="F482" i="9" s="1"/>
  <c r="F497" i="9" s="1"/>
  <c r="J177" i="9"/>
  <c r="U177" i="9" s="1"/>
  <c r="G177" i="9"/>
  <c r="S177" i="9" s="1"/>
  <c r="H177" i="9"/>
  <c r="T177" i="9" s="1"/>
  <c r="F177" i="9"/>
  <c r="R177" i="9" s="1"/>
  <c r="J468" i="9"/>
  <c r="U468" i="9" s="1"/>
  <c r="U469" i="9" s="1"/>
  <c r="J469" i="9" s="1"/>
  <c r="J496" i="9" s="1"/>
  <c r="G468" i="9"/>
  <c r="S468" i="9" s="1"/>
  <c r="S469" i="9" s="1"/>
  <c r="G469" i="9" s="1"/>
  <c r="G496" i="9" s="1"/>
  <c r="H468" i="9"/>
  <c r="T468" i="9" s="1"/>
  <c r="T469" i="9" s="1"/>
  <c r="H469" i="9" s="1"/>
  <c r="F468" i="9"/>
  <c r="R468" i="9" s="1"/>
  <c r="R469" i="9" s="1"/>
  <c r="F469" i="9" s="1"/>
  <c r="F496" i="9" s="1"/>
  <c r="J433" i="9"/>
  <c r="U433" i="9" s="1"/>
  <c r="G433" i="9"/>
  <c r="S433" i="9" s="1"/>
  <c r="H433" i="9"/>
  <c r="T433" i="9" s="1"/>
  <c r="F433" i="9"/>
  <c r="R433" i="9" s="1"/>
  <c r="J429" i="9"/>
  <c r="U429" i="9" s="1"/>
  <c r="G429" i="9"/>
  <c r="S429" i="9" s="1"/>
  <c r="H429" i="9"/>
  <c r="T429" i="9" s="1"/>
  <c r="F429" i="9"/>
  <c r="R429" i="9" s="1"/>
  <c r="J422" i="9"/>
  <c r="U422" i="9" s="1"/>
  <c r="G422" i="9"/>
  <c r="S422" i="9" s="1"/>
  <c r="H422" i="9"/>
  <c r="T422" i="9" s="1"/>
  <c r="F422" i="9"/>
  <c r="R422" i="9" s="1"/>
  <c r="J414" i="9"/>
  <c r="U414" i="9" s="1"/>
  <c r="G414" i="9"/>
  <c r="S414" i="9" s="1"/>
  <c r="H414" i="9"/>
  <c r="T414" i="9" s="1"/>
  <c r="F414" i="9"/>
  <c r="R414" i="9" s="1"/>
  <c r="J409" i="9"/>
  <c r="U409" i="9" s="1"/>
  <c r="G409" i="9"/>
  <c r="S409" i="9" s="1"/>
  <c r="H409" i="9"/>
  <c r="T409" i="9" s="1"/>
  <c r="F409" i="9"/>
  <c r="R409" i="9" s="1"/>
  <c r="J404" i="9"/>
  <c r="U404" i="9" s="1"/>
  <c r="G404" i="9"/>
  <c r="S404" i="9" s="1"/>
  <c r="H404" i="9"/>
  <c r="T404" i="9" s="1"/>
  <c r="F404" i="9"/>
  <c r="R404" i="9" s="1"/>
  <c r="J401" i="9"/>
  <c r="U401" i="9" s="1"/>
  <c r="G401" i="9"/>
  <c r="S401" i="9" s="1"/>
  <c r="H401" i="9"/>
  <c r="T401" i="9" s="1"/>
  <c r="F401" i="9"/>
  <c r="R401" i="9" s="1"/>
  <c r="J397" i="9"/>
  <c r="U397" i="9" s="1"/>
  <c r="G397" i="9"/>
  <c r="S397" i="9" s="1"/>
  <c r="H397" i="9"/>
  <c r="F397" i="9"/>
  <c r="R397" i="9" s="1"/>
  <c r="J384" i="9"/>
  <c r="U384" i="9" s="1"/>
  <c r="G384" i="9"/>
  <c r="S384" i="9" s="1"/>
  <c r="H384" i="9"/>
  <c r="T384" i="9" s="1"/>
  <c r="F384" i="9"/>
  <c r="R384" i="9" s="1"/>
  <c r="J380" i="9"/>
  <c r="U380" i="9" s="1"/>
  <c r="G380" i="9"/>
  <c r="S380" i="9" s="1"/>
  <c r="H380" i="9"/>
  <c r="T380" i="9" s="1"/>
  <c r="F380" i="9"/>
  <c r="R380" i="9" s="1"/>
  <c r="J370" i="9"/>
  <c r="U370" i="9" s="1"/>
  <c r="G370" i="9"/>
  <c r="S370" i="9" s="1"/>
  <c r="H370" i="9"/>
  <c r="F370" i="9"/>
  <c r="R370" i="9" s="1"/>
  <c r="J362" i="9"/>
  <c r="U362" i="9" s="1"/>
  <c r="G362" i="9"/>
  <c r="S362" i="9" s="1"/>
  <c r="H362" i="9"/>
  <c r="T362" i="9" s="1"/>
  <c r="F362" i="9"/>
  <c r="R362" i="9" s="1"/>
  <c r="J355" i="9"/>
  <c r="U355" i="9" s="1"/>
  <c r="G355" i="9"/>
  <c r="S355" i="9" s="1"/>
  <c r="H355" i="9"/>
  <c r="T355" i="9" s="1"/>
  <c r="F355" i="9"/>
  <c r="R355" i="9" s="1"/>
  <c r="J347" i="9"/>
  <c r="U347" i="9" s="1"/>
  <c r="G347" i="9"/>
  <c r="S347" i="9" s="1"/>
  <c r="H347" i="9"/>
  <c r="T347" i="9" s="1"/>
  <c r="F347" i="9"/>
  <c r="R347" i="9" s="1"/>
  <c r="J330" i="9"/>
  <c r="U330" i="9" s="1"/>
  <c r="G330" i="9"/>
  <c r="S330" i="9" s="1"/>
  <c r="H330" i="9"/>
  <c r="T330" i="9" s="1"/>
  <c r="F330" i="9"/>
  <c r="R330" i="9" s="1"/>
  <c r="J307" i="9"/>
  <c r="U307" i="9" s="1"/>
  <c r="G307" i="9"/>
  <c r="S307" i="9" s="1"/>
  <c r="H307" i="9"/>
  <c r="T307" i="9" s="1"/>
  <c r="F307" i="9"/>
  <c r="R307" i="9" s="1"/>
  <c r="J302" i="9"/>
  <c r="U302" i="9" s="1"/>
  <c r="G302" i="9"/>
  <c r="S302" i="9" s="1"/>
  <c r="H302" i="9"/>
  <c r="T302" i="9" s="1"/>
  <c r="F302" i="9"/>
  <c r="R302" i="9" s="1"/>
  <c r="J297" i="9"/>
  <c r="U297" i="9" s="1"/>
  <c r="G297" i="9"/>
  <c r="S297" i="9" s="1"/>
  <c r="H297" i="9"/>
  <c r="F297" i="9"/>
  <c r="R297" i="9" s="1"/>
  <c r="J255" i="9"/>
  <c r="U255" i="9" s="1"/>
  <c r="G255" i="9"/>
  <c r="S255" i="9" s="1"/>
  <c r="H255" i="9"/>
  <c r="T255" i="9" s="1"/>
  <c r="F255" i="9"/>
  <c r="R255" i="9" s="1"/>
  <c r="J218" i="9"/>
  <c r="U218" i="9" s="1"/>
  <c r="G218" i="9"/>
  <c r="S218" i="9" s="1"/>
  <c r="H218" i="9"/>
  <c r="T218" i="9" s="1"/>
  <c r="F218" i="9"/>
  <c r="R218" i="9" s="1"/>
  <c r="J210" i="9"/>
  <c r="U210" i="9" s="1"/>
  <c r="G210" i="9"/>
  <c r="S210" i="9" s="1"/>
  <c r="H210" i="9"/>
  <c r="T210" i="9" s="1"/>
  <c r="F210" i="9"/>
  <c r="R210" i="9" s="1"/>
  <c r="J202" i="9"/>
  <c r="U202" i="9" s="1"/>
  <c r="G202" i="9"/>
  <c r="S202" i="9" s="1"/>
  <c r="H202" i="9"/>
  <c r="F202" i="9"/>
  <c r="R202" i="9" s="1"/>
  <c r="J181" i="9"/>
  <c r="U181" i="9" s="1"/>
  <c r="G181" i="9"/>
  <c r="S181" i="9" s="1"/>
  <c r="H181" i="9"/>
  <c r="T181" i="9" s="1"/>
  <c r="F181" i="9"/>
  <c r="R181" i="9" s="1"/>
  <c r="J170" i="9"/>
  <c r="U170" i="9" s="1"/>
  <c r="G170" i="9"/>
  <c r="H170" i="9"/>
  <c r="T170" i="9" s="1"/>
  <c r="F170" i="9"/>
  <c r="R170" i="9" s="1"/>
  <c r="J146" i="9"/>
  <c r="U146" i="9" s="1"/>
  <c r="G146" i="9"/>
  <c r="S146" i="9" s="1"/>
  <c r="H146" i="9"/>
  <c r="T146" i="9" s="1"/>
  <c r="F146" i="9"/>
  <c r="R146" i="9" s="1"/>
  <c r="J128" i="9"/>
  <c r="U128" i="9" s="1"/>
  <c r="G128" i="9"/>
  <c r="H128" i="9"/>
  <c r="T128" i="9" s="1"/>
  <c r="F128" i="9"/>
  <c r="R128" i="9" s="1"/>
  <c r="J122" i="9"/>
  <c r="U122" i="9" s="1"/>
  <c r="G122" i="9"/>
  <c r="S122" i="9" s="1"/>
  <c r="H122" i="9"/>
  <c r="F122" i="9"/>
  <c r="R122" i="9" s="1"/>
  <c r="J111" i="9"/>
  <c r="U111" i="9" s="1"/>
  <c r="G111" i="9"/>
  <c r="S111" i="9" s="1"/>
  <c r="H111" i="9"/>
  <c r="T111" i="9" s="1"/>
  <c r="F111" i="9"/>
  <c r="R111" i="9" s="1"/>
  <c r="J105" i="9"/>
  <c r="U105" i="9" s="1"/>
  <c r="G105" i="9"/>
  <c r="S105" i="9" s="1"/>
  <c r="H105" i="9"/>
  <c r="T105" i="9" s="1"/>
  <c r="F105" i="9"/>
  <c r="R105" i="9" s="1"/>
  <c r="J91" i="9"/>
  <c r="U91" i="9" s="1"/>
  <c r="G91" i="9"/>
  <c r="S91" i="9" s="1"/>
  <c r="H91" i="9"/>
  <c r="T91" i="9" s="1"/>
  <c r="F91" i="9"/>
  <c r="R91" i="9" s="1"/>
  <c r="J88" i="9"/>
  <c r="U88" i="9" s="1"/>
  <c r="G88" i="9"/>
  <c r="S88" i="9" s="1"/>
  <c r="H88" i="9"/>
  <c r="F88" i="9"/>
  <c r="R88" i="9" s="1"/>
  <c r="J78" i="9"/>
  <c r="U78" i="9" s="1"/>
  <c r="G78" i="9"/>
  <c r="S78" i="9" s="1"/>
  <c r="H78" i="9"/>
  <c r="F78" i="9"/>
  <c r="R78" i="9" s="1"/>
  <c r="J74" i="9"/>
  <c r="U74" i="9" s="1"/>
  <c r="G74" i="9"/>
  <c r="S74" i="9" s="1"/>
  <c r="H74" i="9"/>
  <c r="F74" i="9"/>
  <c r="R74" i="9" s="1"/>
  <c r="I13" i="9"/>
  <c r="I14" i="9"/>
  <c r="I15" i="9"/>
  <c r="I16" i="9"/>
  <c r="I17" i="9"/>
  <c r="I19" i="9"/>
  <c r="I20" i="9"/>
  <c r="I21" i="9"/>
  <c r="I22" i="9"/>
  <c r="I23" i="9"/>
  <c r="I24" i="9"/>
  <c r="I25" i="9"/>
  <c r="I26" i="9"/>
  <c r="I27" i="9"/>
  <c r="I28" i="9"/>
  <c r="I29" i="9"/>
  <c r="I30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5" i="9"/>
  <c r="I66" i="9"/>
  <c r="I67" i="9"/>
  <c r="I68" i="9"/>
  <c r="I71" i="9"/>
  <c r="I76" i="9"/>
  <c r="I77" i="9"/>
  <c r="I81" i="9"/>
  <c r="I82" i="9"/>
  <c r="I83" i="9"/>
  <c r="I84" i="9"/>
  <c r="I85" i="9"/>
  <c r="I86" i="9"/>
  <c r="I87" i="9"/>
  <c r="I94" i="9"/>
  <c r="I95" i="9"/>
  <c r="I96" i="9"/>
  <c r="I97" i="9"/>
  <c r="I98" i="9"/>
  <c r="I99" i="9"/>
  <c r="I100" i="9"/>
  <c r="I101" i="9"/>
  <c r="I102" i="9"/>
  <c r="I103" i="9"/>
  <c r="I104" i="9"/>
  <c r="I107" i="9"/>
  <c r="I109" i="9"/>
  <c r="I110" i="9"/>
  <c r="I115" i="9"/>
  <c r="I116" i="9"/>
  <c r="I117" i="9"/>
  <c r="I118" i="9"/>
  <c r="I119" i="9"/>
  <c r="I120" i="9"/>
  <c r="I126" i="9"/>
  <c r="I127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9" i="9"/>
  <c r="I150" i="9"/>
  <c r="I151" i="9"/>
  <c r="I152" i="9"/>
  <c r="I154" i="9"/>
  <c r="I155" i="9"/>
  <c r="I157" i="9"/>
  <c r="I159" i="9"/>
  <c r="I160" i="9"/>
  <c r="I161" i="9"/>
  <c r="I162" i="9"/>
  <c r="I163" i="9"/>
  <c r="I164" i="9"/>
  <c r="I165" i="9"/>
  <c r="I166" i="9"/>
  <c r="I167" i="9"/>
  <c r="I173" i="9"/>
  <c r="I174" i="9"/>
  <c r="I175" i="9"/>
  <c r="I176" i="9"/>
  <c r="I179" i="9"/>
  <c r="I180" i="9"/>
  <c r="I185" i="9"/>
  <c r="I186" i="9"/>
  <c r="I187" i="9"/>
  <c r="I188" i="9"/>
  <c r="I189" i="9"/>
  <c r="I190" i="9"/>
  <c r="I191" i="9"/>
  <c r="I192" i="9"/>
  <c r="I193" i="9"/>
  <c r="I194" i="9"/>
  <c r="I195" i="9"/>
  <c r="I197" i="9"/>
  <c r="I198" i="9"/>
  <c r="I199" i="9"/>
  <c r="I200" i="9"/>
  <c r="I201" i="9"/>
  <c r="I206" i="9"/>
  <c r="I207" i="9"/>
  <c r="I208" i="9"/>
  <c r="I209" i="9"/>
  <c r="I215" i="9"/>
  <c r="I216" i="9"/>
  <c r="I217" i="9"/>
  <c r="I222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41" i="9"/>
  <c r="I242" i="9"/>
  <c r="I243" i="9"/>
  <c r="I244" i="9"/>
  <c r="I250" i="9"/>
  <c r="I251" i="9"/>
  <c r="I252" i="9"/>
  <c r="I253" i="9"/>
  <c r="I254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9" i="9"/>
  <c r="I290" i="9"/>
  <c r="I291" i="9"/>
  <c r="I292" i="9"/>
  <c r="I293" i="9"/>
  <c r="I294" i="9"/>
  <c r="I295" i="9"/>
  <c r="I298" i="9"/>
  <c r="I299" i="9"/>
  <c r="I300" i="9"/>
  <c r="I301" i="9"/>
  <c r="I306" i="9"/>
  <c r="I311" i="9"/>
  <c r="I312" i="9"/>
  <c r="I313" i="9"/>
  <c r="I314" i="9"/>
  <c r="I315" i="9"/>
  <c r="I316" i="9"/>
  <c r="I317" i="9"/>
  <c r="I318" i="9"/>
  <c r="I319" i="9"/>
  <c r="I321" i="9"/>
  <c r="I322" i="9"/>
  <c r="I323" i="9"/>
  <c r="I324" i="9"/>
  <c r="I325" i="9"/>
  <c r="I326" i="9"/>
  <c r="I327" i="9"/>
  <c r="I328" i="9"/>
  <c r="I329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51" i="9"/>
  <c r="I352" i="9"/>
  <c r="I354" i="9"/>
  <c r="I359" i="9"/>
  <c r="I360" i="9"/>
  <c r="I361" i="9"/>
  <c r="I366" i="9"/>
  <c r="I367" i="9"/>
  <c r="I368" i="9"/>
  <c r="I369" i="9"/>
  <c r="I374" i="9"/>
  <c r="I375" i="9"/>
  <c r="I378" i="9"/>
  <c r="I379" i="9"/>
  <c r="I383" i="9"/>
  <c r="I385" i="9"/>
  <c r="I386" i="9"/>
  <c r="I387" i="9"/>
  <c r="I388" i="9"/>
  <c r="I389" i="9"/>
  <c r="I390" i="9"/>
  <c r="I391" i="9"/>
  <c r="I392" i="9"/>
  <c r="I396" i="9"/>
  <c r="I399" i="9"/>
  <c r="I400" i="9"/>
  <c r="I403" i="9"/>
  <c r="I408" i="9"/>
  <c r="I413" i="9"/>
  <c r="I418" i="9"/>
  <c r="I419" i="9"/>
  <c r="I420" i="9"/>
  <c r="I421" i="9"/>
  <c r="I425" i="9"/>
  <c r="I426" i="9"/>
  <c r="I427" i="9"/>
  <c r="I428" i="9"/>
  <c r="I431" i="9"/>
  <c r="I432" i="9"/>
  <c r="I440" i="9"/>
  <c r="I441" i="9"/>
  <c r="I443" i="9"/>
  <c r="I444" i="9"/>
  <c r="I445" i="9"/>
  <c r="I448" i="9"/>
  <c r="I449" i="9"/>
  <c r="I450" i="9"/>
  <c r="I454" i="9"/>
  <c r="I455" i="9"/>
  <c r="I456" i="9"/>
  <c r="I458" i="9"/>
  <c r="I460" i="9"/>
  <c r="I461" i="9"/>
  <c r="I462" i="9"/>
  <c r="I463" i="9"/>
  <c r="I465" i="9"/>
  <c r="I466" i="9"/>
  <c r="I473" i="9"/>
  <c r="I474" i="9"/>
  <c r="I475" i="9"/>
  <c r="I476" i="9"/>
  <c r="I477" i="9"/>
  <c r="I478" i="9"/>
  <c r="I479" i="9"/>
  <c r="I12" i="9"/>
  <c r="H25" i="8"/>
  <c r="H30" i="8" l="1"/>
  <c r="H40" i="8"/>
  <c r="H78" i="8"/>
  <c r="H110" i="8"/>
  <c r="H160" i="8"/>
  <c r="H68" i="8"/>
  <c r="H169" i="8"/>
  <c r="H26" i="8"/>
  <c r="H113" i="8"/>
  <c r="F500" i="9"/>
  <c r="F503" i="9" s="1"/>
  <c r="E192" i="8"/>
  <c r="W161" i="8"/>
  <c r="F161" i="8" s="1"/>
  <c r="F188" i="8" s="1"/>
  <c r="H179" i="8"/>
  <c r="G190" i="8"/>
  <c r="H502" i="9" s="1"/>
  <c r="Y161" i="8"/>
  <c r="I161" i="8" s="1"/>
  <c r="I188" i="8" s="1"/>
  <c r="X26" i="8"/>
  <c r="X40" i="8"/>
  <c r="X78" i="8"/>
  <c r="X110" i="8"/>
  <c r="X160" i="8"/>
  <c r="K246" i="9"/>
  <c r="I409" i="9"/>
  <c r="L409" i="9" s="1"/>
  <c r="I401" i="9"/>
  <c r="L401" i="9" s="1"/>
  <c r="I384" i="9"/>
  <c r="L384" i="9" s="1"/>
  <c r="I429" i="9"/>
  <c r="L429" i="9" s="1"/>
  <c r="I404" i="9"/>
  <c r="I307" i="9"/>
  <c r="I255" i="9"/>
  <c r="L255" i="9" s="1"/>
  <c r="I380" i="9"/>
  <c r="I330" i="9"/>
  <c r="I111" i="9"/>
  <c r="L111" i="9" s="1"/>
  <c r="I105" i="9"/>
  <c r="L105" i="9" s="1"/>
  <c r="I433" i="9"/>
  <c r="I422" i="9"/>
  <c r="L422" i="9" s="1"/>
  <c r="I481" i="9"/>
  <c r="L481" i="9" s="1"/>
  <c r="L482" i="9" s="1"/>
  <c r="I468" i="9"/>
  <c r="L468" i="9" s="1"/>
  <c r="L469" i="9" s="1"/>
  <c r="I414" i="9"/>
  <c r="L414" i="9" s="1"/>
  <c r="I302" i="9"/>
  <c r="L302" i="9" s="1"/>
  <c r="I146" i="9"/>
  <c r="L146" i="9" s="1"/>
  <c r="I128" i="9"/>
  <c r="L128" i="9" s="1"/>
  <c r="I170" i="9"/>
  <c r="L170" i="9" s="1"/>
  <c r="I362" i="9"/>
  <c r="L362" i="9" s="1"/>
  <c r="I355" i="9"/>
  <c r="L355" i="9" s="1"/>
  <c r="I347" i="9"/>
  <c r="I218" i="9"/>
  <c r="L218" i="9" s="1"/>
  <c r="I181" i="9"/>
  <c r="I74" i="9"/>
  <c r="L74" i="9" s="1"/>
  <c r="I78" i="9"/>
  <c r="L78" i="9" s="1"/>
  <c r="I88" i="9"/>
  <c r="L88" i="9" s="1"/>
  <c r="I177" i="9"/>
  <c r="L177" i="9" s="1"/>
  <c r="R434" i="9"/>
  <c r="F434" i="9" s="1"/>
  <c r="F495" i="9" s="1"/>
  <c r="F498" i="9" s="1"/>
  <c r="U434" i="9"/>
  <c r="J434" i="9" s="1"/>
  <c r="J495" i="9" s="1"/>
  <c r="J498" i="9" s="1"/>
  <c r="H496" i="9"/>
  <c r="I469" i="9"/>
  <c r="I496" i="9" s="1"/>
  <c r="T74" i="9"/>
  <c r="T78" i="9"/>
  <c r="T88" i="9"/>
  <c r="I122" i="9"/>
  <c r="L122" i="9" s="1"/>
  <c r="T122" i="9"/>
  <c r="S170" i="9"/>
  <c r="I297" i="9"/>
  <c r="L297" i="9" s="1"/>
  <c r="T297" i="9"/>
  <c r="I370" i="9"/>
  <c r="L370" i="9" s="1"/>
  <c r="T370" i="9"/>
  <c r="I397" i="9"/>
  <c r="L397" i="9" s="1"/>
  <c r="T397" i="9"/>
  <c r="S128" i="9"/>
  <c r="I210" i="9"/>
  <c r="L210" i="9" s="1"/>
  <c r="I202" i="9"/>
  <c r="L202" i="9" s="1"/>
  <c r="T202" i="9"/>
  <c r="K74" i="9"/>
  <c r="M74" i="9"/>
  <c r="N74" i="9"/>
  <c r="O74" i="9"/>
  <c r="O434" i="9" s="1"/>
  <c r="K78" i="9"/>
  <c r="M78" i="9"/>
  <c r="N78" i="9"/>
  <c r="O78" i="9"/>
  <c r="K88" i="9"/>
  <c r="M88" i="9"/>
  <c r="N88" i="9"/>
  <c r="O88" i="9"/>
  <c r="K91" i="9"/>
  <c r="L91" i="9"/>
  <c r="M91" i="9"/>
  <c r="N91" i="9"/>
  <c r="O91" i="9"/>
  <c r="K105" i="9"/>
  <c r="M105" i="9"/>
  <c r="N105" i="9"/>
  <c r="O105" i="9"/>
  <c r="K111" i="9"/>
  <c r="M111" i="9"/>
  <c r="N111" i="9"/>
  <c r="O111" i="9"/>
  <c r="K122" i="9"/>
  <c r="M122" i="9"/>
  <c r="N122" i="9"/>
  <c r="O122" i="9"/>
  <c r="K128" i="9"/>
  <c r="M128" i="9"/>
  <c r="N128" i="9"/>
  <c r="O128" i="9"/>
  <c r="K146" i="9"/>
  <c r="M146" i="9"/>
  <c r="N146" i="9"/>
  <c r="O146" i="9"/>
  <c r="K170" i="9"/>
  <c r="M170" i="9"/>
  <c r="N170" i="9"/>
  <c r="O170" i="9"/>
  <c r="K177" i="9"/>
  <c r="M177" i="9"/>
  <c r="N177" i="9"/>
  <c r="O177" i="9"/>
  <c r="K202" i="9"/>
  <c r="M202" i="9"/>
  <c r="N202" i="9"/>
  <c r="O202" i="9"/>
  <c r="K210" i="9"/>
  <c r="M210" i="9"/>
  <c r="N210" i="9"/>
  <c r="O210" i="9"/>
  <c r="K218" i="9"/>
  <c r="M218" i="9"/>
  <c r="N218" i="9"/>
  <c r="O218" i="9"/>
  <c r="K255" i="9"/>
  <c r="M255" i="9"/>
  <c r="N255" i="9"/>
  <c r="O255" i="9"/>
  <c r="K297" i="9"/>
  <c r="M297" i="9"/>
  <c r="N297" i="9"/>
  <c r="O297" i="9"/>
  <c r="K302" i="9"/>
  <c r="M302" i="9"/>
  <c r="N302" i="9"/>
  <c r="O302" i="9"/>
  <c r="K330" i="9"/>
  <c r="L330" i="9"/>
  <c r="M330" i="9"/>
  <c r="N330" i="9"/>
  <c r="O330" i="9"/>
  <c r="K347" i="9"/>
  <c r="L347" i="9"/>
  <c r="M347" i="9"/>
  <c r="N347" i="9"/>
  <c r="O347" i="9"/>
  <c r="K355" i="9"/>
  <c r="M355" i="9"/>
  <c r="N355" i="9"/>
  <c r="O355" i="9"/>
  <c r="K362" i="9"/>
  <c r="M362" i="9"/>
  <c r="N362" i="9"/>
  <c r="O362" i="9"/>
  <c r="K370" i="9"/>
  <c r="M370" i="9"/>
  <c r="N370" i="9"/>
  <c r="O370" i="9"/>
  <c r="K380" i="9"/>
  <c r="L380" i="9"/>
  <c r="M380" i="9"/>
  <c r="N380" i="9"/>
  <c r="O380" i="9"/>
  <c r="K384" i="9"/>
  <c r="M384" i="9"/>
  <c r="N384" i="9"/>
  <c r="O384" i="9"/>
  <c r="K397" i="9"/>
  <c r="M397" i="9"/>
  <c r="N397" i="9"/>
  <c r="O397" i="9"/>
  <c r="K401" i="9"/>
  <c r="M401" i="9"/>
  <c r="N401" i="9"/>
  <c r="O401" i="9"/>
  <c r="K404" i="9"/>
  <c r="L404" i="9"/>
  <c r="M404" i="9"/>
  <c r="N404" i="9"/>
  <c r="O404" i="9"/>
  <c r="K409" i="9"/>
  <c r="M409" i="9"/>
  <c r="N409" i="9"/>
  <c r="O409" i="9"/>
  <c r="K414" i="9"/>
  <c r="M414" i="9"/>
  <c r="N414" i="9"/>
  <c r="O414" i="9"/>
  <c r="K422" i="9"/>
  <c r="M422" i="9"/>
  <c r="N422" i="9"/>
  <c r="O422" i="9"/>
  <c r="K429" i="9"/>
  <c r="M429" i="9"/>
  <c r="N429" i="9"/>
  <c r="O429" i="9"/>
  <c r="K468" i="9"/>
  <c r="K469" i="9" s="1"/>
  <c r="M468" i="9"/>
  <c r="M469" i="9" s="1"/>
  <c r="N468" i="9"/>
  <c r="N469" i="9" s="1"/>
  <c r="O468" i="9"/>
  <c r="O469" i="9" s="1"/>
  <c r="K481" i="9"/>
  <c r="K482" i="9" s="1"/>
  <c r="M481" i="9"/>
  <c r="M482" i="9" s="1"/>
  <c r="N481" i="9"/>
  <c r="N482" i="9" s="1"/>
  <c r="O481" i="9"/>
  <c r="O482" i="9" s="1"/>
  <c r="I482" i="9"/>
  <c r="I497" i="9" s="1"/>
  <c r="X161" i="8" l="1"/>
  <c r="G161" i="8" s="1"/>
  <c r="F192" i="8"/>
  <c r="G500" i="9"/>
  <c r="G503" i="9" s="1"/>
  <c r="J500" i="9"/>
  <c r="J503" i="9" s="1"/>
  <c r="I192" i="8"/>
  <c r="T434" i="9"/>
  <c r="H434" i="9" s="1"/>
  <c r="H495" i="9" s="1"/>
  <c r="H498" i="9" s="1"/>
  <c r="S434" i="9"/>
  <c r="G434" i="9" s="1"/>
  <c r="G495" i="9" s="1"/>
  <c r="G498" i="9" s="1"/>
  <c r="L434" i="9"/>
  <c r="N434" i="9"/>
  <c r="M434" i="9"/>
  <c r="K434" i="9"/>
  <c r="H161" i="8" l="1"/>
  <c r="G188" i="8"/>
  <c r="I498" i="9"/>
  <c r="I434" i="9"/>
  <c r="I495" i="9" s="1"/>
  <c r="H189" i="8"/>
  <c r="I501" i="9" s="1"/>
  <c r="H170" i="8"/>
  <c r="H190" i="8"/>
  <c r="I502" i="9" s="1"/>
  <c r="G192" i="8" l="1"/>
  <c r="H188" i="8"/>
  <c r="I500" i="9" s="1"/>
  <c r="H500" i="9"/>
  <c r="H503" i="9" s="1"/>
  <c r="I503" i="9" s="1"/>
  <c r="H192" i="8"/>
  <c r="J26" i="8" l="1"/>
  <c r="K26" i="8"/>
  <c r="L26" i="8"/>
  <c r="M26" i="8"/>
  <c r="N26" i="8"/>
  <c r="O26" i="8"/>
  <c r="P26" i="8"/>
  <c r="Q26" i="8"/>
  <c r="J30" i="8"/>
  <c r="K30" i="8"/>
  <c r="L30" i="8"/>
  <c r="M30" i="8"/>
  <c r="N30" i="8"/>
  <c r="O30" i="8"/>
  <c r="P30" i="8"/>
  <c r="Q30" i="8"/>
  <c r="J40" i="8"/>
  <c r="K40" i="8"/>
  <c r="L40" i="8"/>
  <c r="M40" i="8"/>
  <c r="N40" i="8"/>
  <c r="O40" i="8"/>
  <c r="P40" i="8"/>
  <c r="Q40" i="8"/>
  <c r="J44" i="8"/>
  <c r="K44" i="8"/>
  <c r="L44" i="8"/>
  <c r="M44" i="8"/>
  <c r="N44" i="8"/>
  <c r="O44" i="8"/>
  <c r="P44" i="8"/>
  <c r="Q44" i="8"/>
  <c r="J68" i="8"/>
  <c r="K68" i="8"/>
  <c r="L68" i="8"/>
  <c r="M68" i="8"/>
  <c r="N68" i="8"/>
  <c r="O68" i="8"/>
  <c r="P68" i="8"/>
  <c r="Q68" i="8"/>
  <c r="J78" i="8"/>
  <c r="K78" i="8"/>
  <c r="L78" i="8"/>
  <c r="M78" i="8"/>
  <c r="N78" i="8"/>
  <c r="O78" i="8"/>
  <c r="P78" i="8"/>
  <c r="Q78" i="8"/>
  <c r="J107" i="8"/>
  <c r="K107" i="8"/>
  <c r="L107" i="8"/>
  <c r="M107" i="8"/>
  <c r="N107" i="8"/>
  <c r="O107" i="8"/>
  <c r="P107" i="8"/>
  <c r="Q107" i="8"/>
  <c r="J122" i="8"/>
  <c r="K122" i="8"/>
  <c r="L122" i="8"/>
  <c r="M122" i="8"/>
  <c r="N122" i="8"/>
  <c r="O122" i="8"/>
  <c r="P122" i="8"/>
  <c r="Q122" i="8"/>
  <c r="J131" i="8"/>
  <c r="K131" i="8"/>
  <c r="L131" i="8"/>
  <c r="M131" i="8"/>
  <c r="N131" i="8"/>
  <c r="O131" i="8"/>
  <c r="P131" i="8"/>
  <c r="Q131" i="8"/>
  <c r="J160" i="8"/>
  <c r="K160" i="8"/>
  <c r="L160" i="8"/>
  <c r="M160" i="8"/>
  <c r="N160" i="8"/>
  <c r="O160" i="8"/>
  <c r="P160" i="8"/>
  <c r="Q160" i="8"/>
  <c r="J169" i="8"/>
  <c r="J170" i="8" s="1"/>
  <c r="K169" i="8"/>
  <c r="K170" i="8" s="1"/>
  <c r="L169" i="8"/>
  <c r="L170" i="8" s="1"/>
  <c r="M169" i="8"/>
  <c r="M170" i="8" s="1"/>
  <c r="N169" i="8"/>
  <c r="N170" i="8" s="1"/>
  <c r="O169" i="8"/>
  <c r="O170" i="8" s="1"/>
  <c r="P169" i="8"/>
  <c r="P170" i="8" s="1"/>
  <c r="P189" i="8" s="1"/>
  <c r="Q169" i="8"/>
  <c r="Q170" i="8" s="1"/>
  <c r="Q189" i="8" s="1"/>
  <c r="J178" i="8"/>
  <c r="K178" i="8"/>
  <c r="L178" i="8"/>
  <c r="M178" i="8"/>
  <c r="N178" i="8"/>
  <c r="O178" i="8"/>
  <c r="P178" i="8"/>
  <c r="Q178" i="8"/>
  <c r="J179" i="8"/>
  <c r="J180" i="8" s="1"/>
  <c r="K179" i="8"/>
  <c r="L179" i="8"/>
  <c r="M179" i="8"/>
  <c r="M180" i="8" s="1"/>
  <c r="N179" i="8"/>
  <c r="N180" i="8" s="1"/>
  <c r="O179" i="8"/>
  <c r="O180" i="8" s="1"/>
  <c r="P179" i="8"/>
  <c r="P180" i="8" s="1"/>
  <c r="Q179" i="8"/>
  <c r="Q180" i="8" s="1"/>
  <c r="P188" i="8"/>
  <c r="Q188" i="8"/>
  <c r="J192" i="8"/>
  <c r="K192" i="8"/>
  <c r="L192" i="8"/>
  <c r="M192" i="8"/>
  <c r="N192" i="8"/>
  <c r="O192" i="8"/>
  <c r="Q190" i="8" l="1"/>
  <c r="Q192" i="8" s="1"/>
  <c r="P190" i="8"/>
  <c r="P192" i="8" s="1"/>
  <c r="L180" i="8"/>
  <c r="K180" i="8"/>
</calcChain>
</file>

<file path=xl/sharedStrings.xml><?xml version="1.0" encoding="utf-8"?>
<sst xmlns="http://schemas.openxmlformats.org/spreadsheetml/2006/main" count="1171" uniqueCount="883">
  <si>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</si>
  <si>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</si>
  <si>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</si>
  <si>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</si>
  <si>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</si>
  <si>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</si>
  <si>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</si>
  <si>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</si>
  <si>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</si>
  <si>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</si>
  <si>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</si>
  <si>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</si>
  <si>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</si>
  <si>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</si>
  <si>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</si>
  <si>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</si>
  <si>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</si>
  <si>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</si>
  <si>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</si>
  <si>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</si>
  <si>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</si>
  <si>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</si>
  <si>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</si>
  <si>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</si>
  <si>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</si>
  <si>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</si>
  <si>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</si>
  <si>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</si>
  <si>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</si>
  <si>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</si>
  <si>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</si>
  <si>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</si>
  <si>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</si>
  <si>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</si>
  <si>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</si>
  <si>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</si>
  <si>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</si>
  <si>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</si>
  <si>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</si>
  <si>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</si>
  <si>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</si>
  <si>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</si>
  <si>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</si>
  <si>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</si>
  <si>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</si>
  <si>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</si>
  <si>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</si>
  <si>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</si>
  <si>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</si>
  <si>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</si>
  <si>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</si>
  <si>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</si>
  <si>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</si>
  <si>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</si>
  <si>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</si>
  <si>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</si>
  <si>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</si>
  <si>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</si>
  <si>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</si>
  <si>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</si>
  <si>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</si>
  <si>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</si>
  <si>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</si>
  <si>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</si>
  <si>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</si>
  <si>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</si>
  <si>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</si>
  <si>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</si>
  <si>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</si>
  <si>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</si>
  <si>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</si>
  <si>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</si>
  <si>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</si>
  <si>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</si>
  <si>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</si>
  <si>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</si>
  <si>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</si>
  <si>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</si>
  <si>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</si>
  <si>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</si>
  <si>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</si>
  <si>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</si>
  <si>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</si>
  <si>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</si>
  <si>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</si>
  <si>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</si>
  <si>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</si>
  <si>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</si>
  <si>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</si>
  <si>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</si>
  <si>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</si>
  <si>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</si>
  <si>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</si>
  <si>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</si>
  <si>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</si>
  <si>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</si>
  <si>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</si>
  <si>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</si>
  <si>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</si>
  <si>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</si>
  <si>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</si>
  <si>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</si>
  <si>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</si>
  <si>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</si>
  <si>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</si>
  <si>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</si>
  <si>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 xml:space="preserve">       - Led.Rovne - telef.popl.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</si>
  <si>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</si>
  <si>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</si>
  <si>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</si>
  <si>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</si>
  <si>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</si>
  <si>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</si>
  <si>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</si>
  <si>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</si>
  <si>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</si>
  <si>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</si>
  <si>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</si>
  <si>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</si>
  <si>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</si>
  <si>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</si>
  <si>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</si>
  <si>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</si>
  <si>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</si>
  <si>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</si>
  <si>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</si>
  <si>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</si>
  <si>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</si>
  <si>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</si>
  <si>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</si>
  <si>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</si>
  <si>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</si>
  <si>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</si>
  <si>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</si>
  <si>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</si>
  <si>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</si>
  <si>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</si>
  <si>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</si>
  <si>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</si>
  <si>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</si>
  <si>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</si>
  <si>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</si>
  <si>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</si>
  <si>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</si>
  <si>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</si>
  <si>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</si>
  <si>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</si>
  <si>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</si>
  <si>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</si>
  <si>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</si>
  <si>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</si>
  <si>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</si>
  <si>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</si>
  <si>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</si>
  <si>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</si>
  <si>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</si>
  <si>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</si>
  <si>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</si>
  <si>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</si>
  <si>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</si>
  <si>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</si>
  <si>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Podpora zariadenia- šport ŠK Rona</t>
  </si>
  <si>
    <t xml:space="preserve">Farský úrad LR - príspevok 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</si>
  <si>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</si>
  <si>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</si>
  <si>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</si>
  <si>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</si>
  <si>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</si>
  <si>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</si>
  <si>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</si>
  <si>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</si>
  <si>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</si>
  <si>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</si>
  <si>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</si>
  <si>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</si>
  <si>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</si>
  <si>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</si>
  <si>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</si>
  <si>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</si>
  <si>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</si>
  <si>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</si>
  <si>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</si>
  <si>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</si>
  <si>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</si>
  <si>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</si>
  <si>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</si>
  <si>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</si>
  <si>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</si>
  <si>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</si>
  <si>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</si>
  <si>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</si>
  <si>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</si>
  <si>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</si>
  <si>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</si>
  <si>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</si>
  <si>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</si>
  <si>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</si>
  <si>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</si>
  <si>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</si>
  <si>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</si>
  <si>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</si>
  <si>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</si>
  <si>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</si>
  <si>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</si>
  <si>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</si>
  <si>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</si>
  <si>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</si>
  <si>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</si>
  <si>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</si>
  <si>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</si>
  <si>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</si>
  <si>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</si>
  <si>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</si>
  <si>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</si>
  <si>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</si>
  <si>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</si>
  <si>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</si>
  <si>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</si>
  <si>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</si>
  <si>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</si>
  <si>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</si>
  <si>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</si>
  <si>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</si>
  <si>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</si>
  <si>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</si>
  <si>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</si>
  <si>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</si>
  <si>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</si>
  <si>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</si>
  <si>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</si>
  <si>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</si>
  <si>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</si>
  <si>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</si>
  <si>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</si>
  <si>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</si>
  <si>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</si>
  <si>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</si>
  <si>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</si>
  <si>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</si>
  <si>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</si>
  <si>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</si>
  <si>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</si>
  <si>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</si>
  <si>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</si>
  <si>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</si>
  <si>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</si>
  <si>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</si>
  <si>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</si>
  <si>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</si>
  <si>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</si>
  <si>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</si>
  <si>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</si>
  <si>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</si>
  <si>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starosta obce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</si>
  <si>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</si>
  <si>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</si>
  <si>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</si>
  <si>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</si>
  <si>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</si>
  <si>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</si>
  <si>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</si>
  <si>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</si>
  <si>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</si>
  <si>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</si>
  <si>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</si>
  <si>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</si>
  <si>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</si>
  <si>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</si>
  <si>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</si>
  <si>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</si>
  <si>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</si>
  <si>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</si>
  <si>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</si>
  <si>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223001-17</t>
  </si>
  <si>
    <t>223001-18</t>
  </si>
  <si>
    <t>Prefakturácia el.energie- Lesný komposes.Medné</t>
  </si>
  <si>
    <t xml:space="preserve">poplatky za TKR - prípojky 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</si>
  <si>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</si>
  <si>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</si>
  <si>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</si>
  <si>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</si>
  <si>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</si>
  <si>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</si>
  <si>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</si>
  <si>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</si>
  <si>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</si>
  <si>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</si>
  <si>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</si>
  <si>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</si>
  <si>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</si>
  <si>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</si>
  <si>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</si>
  <si>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</si>
  <si>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</si>
  <si>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</si>
  <si>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</si>
  <si>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</si>
  <si>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</si>
  <si>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</si>
  <si>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</si>
  <si>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</si>
  <si>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</si>
  <si>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</si>
  <si>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</si>
  <si>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</si>
  <si>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</si>
  <si>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</si>
  <si>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</si>
  <si>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</si>
  <si>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</si>
  <si>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</si>
  <si>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</si>
  <si>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</si>
  <si>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</si>
  <si>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</si>
  <si>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</si>
  <si>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</si>
  <si>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</si>
  <si>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</si>
  <si>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</si>
  <si>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</si>
  <si>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</si>
  <si>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</si>
  <si>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</si>
  <si>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</si>
  <si>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</si>
  <si>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</si>
  <si>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</si>
  <si>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</si>
  <si>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</si>
  <si>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</si>
  <si>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</si>
  <si>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</si>
  <si>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</si>
  <si>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</si>
  <si>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</si>
  <si>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</si>
  <si>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</si>
  <si>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</si>
  <si>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</si>
  <si>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</si>
  <si>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</si>
  <si>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</si>
  <si>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</si>
  <si>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</si>
  <si>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</si>
  <si>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</si>
  <si>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</si>
  <si>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</si>
  <si>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</si>
  <si>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</si>
  <si>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</si>
  <si>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</si>
  <si>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</si>
  <si>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</si>
  <si>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</si>
  <si>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</si>
  <si>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</si>
  <si>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</si>
  <si>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</si>
  <si>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</si>
  <si>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</si>
  <si>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</si>
  <si>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</si>
  <si>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</si>
  <si>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</si>
  <si>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</si>
  <si>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</si>
  <si>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</si>
  <si>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</si>
  <si>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</si>
  <si>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</si>
  <si>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</si>
  <si>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</si>
  <si>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</si>
  <si>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</si>
  <si>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</si>
  <si>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</si>
  <si>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</si>
  <si>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</si>
  <si>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</si>
  <si>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</si>
  <si>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</si>
  <si>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</si>
  <si>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</si>
  <si>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</si>
  <si>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</si>
  <si>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</si>
  <si>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</si>
  <si>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</si>
  <si>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</si>
  <si>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</si>
  <si>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</si>
  <si>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</si>
  <si>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</si>
  <si>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</si>
  <si>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</si>
  <si>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</si>
  <si>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</si>
  <si>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</si>
  <si>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</si>
  <si>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</si>
  <si>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</si>
  <si>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</si>
  <si>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</si>
  <si>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</si>
  <si>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</si>
  <si>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</si>
  <si>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</si>
  <si>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</si>
  <si>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</si>
  <si>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</si>
  <si>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</si>
  <si>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</si>
  <si>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</si>
  <si>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</si>
  <si>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</si>
  <si>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</si>
  <si>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</si>
  <si>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</si>
  <si>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</si>
  <si>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</si>
  <si>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</si>
  <si>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</si>
  <si>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</si>
  <si>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</si>
  <si>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</si>
  <si>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</si>
  <si>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</si>
  <si>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</si>
  <si>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</si>
  <si>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</si>
  <si>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</si>
  <si>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</si>
  <si>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</si>
  <si>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</si>
  <si>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</si>
  <si>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</si>
  <si>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</si>
  <si>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</si>
  <si>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</si>
  <si>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</si>
  <si>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</si>
  <si>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</si>
  <si>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</si>
  <si>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</si>
  <si>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</si>
  <si>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</si>
  <si>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</si>
  <si>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</si>
  <si>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</si>
  <si>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</si>
  <si>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</si>
  <si>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</si>
  <si>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</si>
  <si>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</si>
  <si>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</si>
  <si>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</si>
  <si>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</si>
  <si>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</si>
  <si>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</si>
  <si>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</si>
  <si>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</si>
  <si>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</si>
  <si>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</si>
  <si>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</si>
  <si>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</si>
  <si>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</si>
  <si>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</si>
  <si>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</si>
  <si>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</si>
  <si>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</si>
  <si>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</si>
  <si>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</si>
  <si>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</si>
  <si>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</si>
  <si>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</si>
  <si>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</si>
  <si>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</si>
  <si>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</si>
  <si>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</si>
  <si>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</si>
  <si>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</si>
  <si>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</si>
  <si>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</si>
  <si>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</si>
  <si>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</si>
  <si>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</si>
  <si>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</si>
  <si>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8.5: ZUŠ-elektrická energia-prefakturácia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</si>
  <si>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</si>
  <si>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</si>
  <si>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</si>
  <si>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</si>
  <si>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</si>
  <si>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</si>
  <si>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</si>
  <si>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</si>
  <si>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</si>
  <si>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</si>
  <si>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</si>
  <si>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</si>
  <si>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</si>
  <si>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</si>
  <si>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</si>
  <si>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</si>
  <si>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</si>
  <si>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</si>
  <si>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</si>
  <si>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</si>
  <si>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 xml:space="preserve">Údržba  budov a zariadení vo vlastníctve obce 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</si>
  <si>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</si>
  <si>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</si>
  <si>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</si>
  <si>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</si>
  <si>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</si>
  <si>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</si>
  <si>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</si>
  <si>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</si>
  <si>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</si>
  <si>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223001-36</t>
  </si>
  <si>
    <t>DCA-prefakturácia nákl. na vodu vo VS č.4 Majerská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</si>
  <si>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</si>
  <si>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</si>
  <si>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</si>
  <si>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</si>
  <si>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</si>
  <si>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</si>
  <si>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</si>
  <si>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</si>
  <si>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</si>
  <si>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</si>
  <si>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</si>
  <si>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</si>
  <si>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</si>
  <si>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</si>
  <si>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</si>
  <si>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</si>
  <si>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</si>
  <si>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</si>
  <si>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</si>
  <si>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</si>
  <si>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</si>
  <si>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</si>
  <si>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</si>
  <si>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</si>
  <si>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Výpočtová technika-z rozp.obce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</si>
  <si>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</si>
  <si>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</si>
  <si>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</si>
  <si>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</si>
  <si>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</si>
  <si>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</si>
  <si>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</si>
  <si>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</si>
  <si>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</si>
  <si>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</si>
  <si>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</si>
  <si>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</si>
  <si>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</si>
  <si>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</si>
  <si>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</si>
  <si>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</si>
  <si>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</si>
  <si>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</si>
  <si>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</si>
  <si>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</si>
  <si>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</si>
  <si>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</si>
  <si>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</si>
  <si>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</si>
  <si>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</si>
  <si>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</si>
  <si>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</si>
  <si>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</si>
  <si>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</si>
  <si>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</si>
  <si>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</si>
  <si>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</si>
  <si>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</si>
  <si>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</si>
  <si>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</si>
  <si>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</si>
  <si>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</si>
  <si>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Úroky-úver v SLZRB-Rekonštr.verej.osvetl.Súhradka-5%spoluúč.obce-EF</t>
  </si>
  <si>
    <t>Akcie investičného charakteru : spolu, dľa rozhodnutia OZ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</si>
  <si>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</si>
  <si>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</si>
  <si>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</si>
  <si>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</si>
  <si>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</si>
  <si>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</si>
  <si>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</si>
  <si>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</si>
  <si>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</si>
  <si>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</si>
  <si>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</si>
  <si>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</si>
  <si>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</si>
  <si>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</si>
  <si>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</si>
  <si>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</si>
  <si>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</si>
  <si>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</si>
  <si>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</si>
  <si>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</si>
  <si>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 xml:space="preserve">                      prenájom budovy-Infocentrum Námestie LR-</t>
  </si>
  <si>
    <t>Kúpalisko -elektrická energia</t>
  </si>
  <si>
    <t>635006-05</t>
  </si>
  <si>
    <t>Družba Skalité-autobus, futbalisti,</t>
  </si>
  <si>
    <t>Príjem z predaja budov a pozemkov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</si>
  <si>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</si>
  <si>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</si>
  <si>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</si>
  <si>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</si>
  <si>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</si>
  <si>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</si>
  <si>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</si>
  <si>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</si>
  <si>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</si>
  <si>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</si>
  <si>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</si>
  <si>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</si>
  <si>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</si>
  <si>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</si>
  <si>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</si>
  <si>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</si>
  <si>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</si>
  <si>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</si>
  <si>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 xml:space="preserve">Nákup smetných nádob-popolníc, kontajnery na separáciu-sklo </t>
  </si>
  <si>
    <t>Autobusové zastávky 4 -poistenie</t>
  </si>
  <si>
    <t>Rekonštr.námestia LR-poistenie stavby po kolaudácií/INFOcentrum,zastávky,lavičky/</t>
  </si>
  <si>
    <t>za r.2015</t>
  </si>
  <si>
    <t>VII.úprava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</si>
  <si>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</si>
  <si>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</si>
  <si>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</si>
  <si>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</si>
  <si>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</si>
  <si>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</si>
  <si>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</si>
  <si>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 xml:space="preserve">za kosenie trávy-občania </t>
  </si>
  <si>
    <t>223001-61</t>
  </si>
  <si>
    <t>Služby-kopírovanie</t>
  </si>
  <si>
    <t>223001-62</t>
  </si>
  <si>
    <t>312001-06</t>
  </si>
  <si>
    <t>Dotácia-pomoc v hmot.núdzi zo soc.-dávka</t>
  </si>
  <si>
    <t>312001-59</t>
  </si>
  <si>
    <t>11K2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</si>
  <si>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</si>
  <si>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</si>
  <si>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</si>
  <si>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</si>
  <si>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</si>
  <si>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</si>
  <si>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322001-63</t>
  </si>
  <si>
    <t>Správa OcU-evid.obyvateľstva-odvody z dohody o prac.činn.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</si>
  <si>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</si>
  <si>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</si>
  <si>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</si>
  <si>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</si>
  <si>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</si>
  <si>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</si>
  <si>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</si>
  <si>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</si>
  <si>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</si>
  <si>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</si>
  <si>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</si>
  <si>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Ceniny-nákup strav.lístkov na výdaj</t>
  </si>
  <si>
    <t>637026-02</t>
  </si>
  <si>
    <t xml:space="preserve">Správa OcU-evidencia obyvateľstva-dohoda o prac.činnosti </t>
  </si>
  <si>
    <t>01,1,1</t>
  </si>
  <si>
    <t xml:space="preserve">           - tlačivá </t>
  </si>
  <si>
    <t xml:space="preserve">                       -nemoc.dávky do 10 dní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</si>
  <si>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</si>
  <si>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</si>
  <si>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</si>
  <si>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</si>
  <si>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</si>
  <si>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</si>
  <si>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</si>
  <si>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</si>
  <si>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</si>
  <si>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</si>
  <si>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</si>
  <si>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</si>
  <si>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>Externý manažment-k príspevku z recyklačného fondu</t>
  </si>
  <si>
    <t>Služobný byt-kaštiel 71-el.energia</t>
  </si>
  <si>
    <t>Detské ihriská- materiál</t>
  </si>
  <si>
    <t xml:space="preserve">Znalecké posudky -usporiadanie vlastníckych práv </t>
  </si>
  <si>
    <t>Style Karate Lednické Rovne-príspevok-nákup šport.súpravy, kimoná</t>
  </si>
  <si>
    <t>Kúpalisko-nákup materiálu-hadice</t>
  </si>
  <si>
    <t>633006-07</t>
  </si>
  <si>
    <t>Slov.zväz protifašis-bojov.LR-príspevok</t>
  </si>
  <si>
    <t>Oprava budovy zdravot.strediska,D.služ. a Ledrov-vo výške nájomného</t>
  </si>
  <si>
    <t>Style Karate Lednické Rovne-príspevok-prenájom telocvične-na učilišti</t>
  </si>
  <si>
    <t>KD HH-uhlie, drevo</t>
  </si>
  <si>
    <t>636001-07</t>
  </si>
  <si>
    <t>Slovenský pozemkový fond-prenájom futbal.ihriska pri Lesoch</t>
  </si>
  <si>
    <t>Prenájom zariadenia pre deti k MDD-hrady</t>
  </si>
  <si>
    <t xml:space="preserve">                            - mikroregiónu, APS, asoc.prednost.matrika</t>
  </si>
  <si>
    <t>09,1,1,1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</si>
  <si>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</si>
  <si>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</si>
  <si>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</si>
  <si>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</si>
  <si>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</si>
  <si>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05,4,0</t>
  </si>
  <si>
    <t>Ochrana prírody a krajiny</t>
  </si>
  <si>
    <t>Boxklub LR-prenájom priestorov KD LR</t>
  </si>
  <si>
    <t xml:space="preserve">Príspevok darcom krvi-kvety, občerstvenie </t>
  </si>
  <si>
    <t>Nákup výsadbového materiálu kvety a stromčeky v obci</t>
  </si>
  <si>
    <t>Kúpa pozemku od Rona a.s. pod novú IBV na Háji LR-dreváky</t>
  </si>
  <si>
    <t>716-5</t>
  </si>
  <si>
    <t>Projekt.dokumentácia na rekonštr.budovy OcÚ</t>
  </si>
  <si>
    <t>Deratizácia verejných priestranstiev v obci</t>
  </si>
  <si>
    <t>MK SR-dotácia Architekt.historický výskum parku-bežné</t>
  </si>
  <si>
    <t>Spluúčasť obce- Architekt.historický výskum parku-bežné</t>
  </si>
  <si>
    <t>PK-ZŠ-odchodné do dôchodku-dotácia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</si>
  <si>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</si>
  <si>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</si>
  <si>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</si>
  <si>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Správa OcÚ - združené poistenie majetku obce, osoby vo vozidle 0</t>
  </si>
  <si>
    <t>Ostat.všeobec.prac.oblasť -dohody,kurič,správcovia KD,BOZP</t>
  </si>
  <si>
    <t>očak.skutoč.rozp.</t>
  </si>
  <si>
    <t>Prefakturácia-plyn, voda a el.energia-INFOcentrum LR</t>
  </si>
  <si>
    <t>Vklad budúcich vlastníkov-Garáže Ul.Majerká-kapitálové</t>
  </si>
  <si>
    <t>Kód zdroja 1318- prebytok hospodárenia za uplynulý rok-nevyčerpané dotácie</t>
  </si>
  <si>
    <t>Kód zdroja 46- iné zdroje-prebytok hospodárenia za uplynulý rok</t>
  </si>
  <si>
    <t>Kód zdroja 11K2- dotácie z kohézneho fondu ,spoluúčasť ŠR</t>
  </si>
  <si>
    <t>Kód zdroja 1AC2- dotácie ÚPSVaR-park</t>
  </si>
  <si>
    <t>Pôvodný</t>
  </si>
  <si>
    <t>rozpočet</t>
  </si>
  <si>
    <t>na r.2016</t>
  </si>
  <si>
    <t xml:space="preserve">                       - jeden služobný byt</t>
  </si>
  <si>
    <t>Prefakturácia-znalecké posudky pri predaj kolkov</t>
  </si>
  <si>
    <t>Stavebný poriad-dofinanc.od obce Kvašov -nedoplatky-dľa spl.kalendára</t>
  </si>
  <si>
    <t>z prenajatých pozemkov-Koyš, Vlček, Rác,</t>
  </si>
  <si>
    <t xml:space="preserve">Delimit.výdav.-stavebný poriadok,vyvlast.konan.-dotácia -PK </t>
  </si>
  <si>
    <t>Delimit.výdavkov-pozemné komunikácie-dotácia na mzdy-PK</t>
  </si>
  <si>
    <t>Ledrov spol s ro.o. LR-splátka návratnej pôžičky z rozp.obce</t>
  </si>
  <si>
    <t>Poskytovanie právnych služieb-Legal point, Urbáni a partners</t>
  </si>
  <si>
    <t>Správa OcÚ - servis a aktual.programov-služby</t>
  </si>
  <si>
    <t>Kultúrne aktivity v obci</t>
  </si>
  <si>
    <t>KD LR letné kino-material a náter lavičiek</t>
  </si>
  <si>
    <t>MŠ-HN strava, školské pomôcky</t>
  </si>
  <si>
    <t>Jednorázové dávky pre starých občanov a mladé rodiny v HN</t>
  </si>
  <si>
    <t>717001-01</t>
  </si>
  <si>
    <t>Komplexná rekonštrukcia hasičskej zbrojnice DHZ LR</t>
  </si>
  <si>
    <t xml:space="preserve">Čerpanie </t>
  </si>
  <si>
    <t>% plnenia rozp.</t>
  </si>
  <si>
    <t>z posl.úpravy</t>
  </si>
  <si>
    <t xml:space="preserve">Posledná </t>
  </si>
  <si>
    <t>úpr.rozpočtu</t>
  </si>
  <si>
    <t>za r.2016</t>
  </si>
  <si>
    <t>V.úprava</t>
  </si>
  <si>
    <t>za 1-12/2016</t>
  </si>
  <si>
    <t xml:space="preserve">Čerpanie  programového  rozpočtu obce Lednické Rovne  za 01 - 09/2016 a návrh rozpočtového opatrenia č.5/2016 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</si>
  <si>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</si>
  <si>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</si>
  <si>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</si>
  <si>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</si>
  <si>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</si>
  <si>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</si>
  <si>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Voľby NRSR 2016-dotácia, voľby</t>
  </si>
  <si>
    <t>Voľby NRSR 2016-bežné výdavky</t>
  </si>
  <si>
    <t>Dotácia-prenes.výkon-register adries -dotácia z MV SR-za úkony</t>
  </si>
  <si>
    <t>Register adries-kanc.potreby, za úkony, z dotácie - MV SR</t>
  </si>
  <si>
    <t>13GE</t>
  </si>
  <si>
    <t>Rekonštrukcia budovy mater.školy-realizácia/95%EFRR a ŠR/</t>
  </si>
  <si>
    <t>Zlep.tried.zberu odp.-nákup nádob na sep. z Recykl.fondu</t>
  </si>
  <si>
    <t>Zlep.tried.zberu odp.-nákup nádob na sep.spoluúčsť obce k NFP z Rec.f</t>
  </si>
  <si>
    <t>Rekonštrukcia zber.dvora-Projektová dokumentácia</t>
  </si>
  <si>
    <t>Rekonštrukcia zber.dvora-Projekt posúdenia štúdie</t>
  </si>
  <si>
    <t>716-01</t>
  </si>
  <si>
    <t>Projektová príprava-IBV,KBV,OBV-Háj</t>
  </si>
  <si>
    <t>Projektová dokumentácia-Rekonštrukcia budovy Kaštieľ č.71</t>
  </si>
  <si>
    <t>Projektová dokumentácia-Rozšírenie chodníkov pri cintoríne LR</t>
  </si>
  <si>
    <t>Projektová dokumentácia-Dom služieb a okolie</t>
  </si>
  <si>
    <t>Projektová dokumentácia-Riešenie triedeného zberu odpadov</t>
  </si>
  <si>
    <t>Geodetické práce-Areál OcÚ-polohopis a výškopis</t>
  </si>
  <si>
    <t>Rekonštrukcia kotolne v budove Ledrov spol. a hasič.zbrojnice LR</t>
  </si>
  <si>
    <t>Ľudová škola umenia-rekonštrukcia budovy</t>
  </si>
  <si>
    <t>Rekonštrukcia kotolne v Dome služieb LR</t>
  </si>
  <si>
    <t>Nákup infražiariča-na asfaltovanie povrchov ciest</t>
  </si>
  <si>
    <t>Rozšírenie budovy MŠ LR-projektová dokumentácia</t>
  </si>
  <si>
    <t>Výstavba cesty a parkoviska - Majerská LR-z rozpočtu obce</t>
  </si>
  <si>
    <t>454002-01</t>
  </si>
  <si>
    <t>Prevod z peň.fond.prev.z RF-prebytok hospodár.z r.2015-zost.na BU</t>
  </si>
  <si>
    <t>Prevod z účel.fondu z r.2015-Združené od vlast.garáží Majer-zost.z r.2015</t>
  </si>
  <si>
    <t>Prevod z účel.fondu z r.2015-Rekonštr.kotolne OcÚ-z dotácie MFSR r.2015</t>
  </si>
  <si>
    <t>Vysprávky  a opravy ciest v obci,park.plocha pred ĽŠU</t>
  </si>
  <si>
    <t>Material-na opravy v obci, inf.tabule</t>
  </si>
  <si>
    <t>637004-01</t>
  </si>
  <si>
    <t>20 b.j.II.etapa č.247-deratizácia v budove</t>
  </si>
  <si>
    <t>20 b.j.II.etapa č.248-deratizácia v budove</t>
  </si>
  <si>
    <t>Program rozvoja bývania</t>
  </si>
  <si>
    <t>20 b.j.I.et.č.248-preplatok z RZ 2015...-služby</t>
  </si>
  <si>
    <t>20 b.j.I.et.č.247-preplatok z RZ 2015....-služby</t>
  </si>
  <si>
    <t>Správa OcÚ - kanc.stolička a inter.vybavenie</t>
  </si>
  <si>
    <t>Správa OcÚ - nákup reproduktorov na ozvučenie akcii</t>
  </si>
  <si>
    <t>Zeleň-nákup techniky,píla,kosačka,žaba,aku,Wap</t>
  </si>
  <si>
    <t>312001-07</t>
  </si>
  <si>
    <t>Dobr.požiar.ochr.SR-dotácia na vybavenie DHZ LR</t>
  </si>
  <si>
    <t>NFP z Recyklačného fondu-Zlep.tried. zberu odpad.-nákup kontajnerov</t>
  </si>
  <si>
    <t>312002-01</t>
  </si>
  <si>
    <t>Recyklačný fond-príjem za triedenie odpadu</t>
  </si>
  <si>
    <t>212003-014</t>
  </si>
  <si>
    <t>Prima LR -prenájom priestorov</t>
  </si>
  <si>
    <t>223001-63</t>
  </si>
  <si>
    <t>223001-64</t>
  </si>
  <si>
    <t>Poist.plnenie-dom č.248,247-živel.udalosť</t>
  </si>
  <si>
    <t>292019-01</t>
  </si>
  <si>
    <t>NFP z Recykl.fondu-Zlep.tried,zberu odp.-NFP na nákup kontajnerov</t>
  </si>
  <si>
    <t>322002-01</t>
  </si>
  <si>
    <t>Awiso-nájomné za auomat-cintorín</t>
  </si>
  <si>
    <t>212003-015</t>
  </si>
  <si>
    <t>212003-016</t>
  </si>
  <si>
    <t>Občianske združ.Fitklub LR-prenájom nebyt.priest.1-12/2016</t>
  </si>
  <si>
    <t>Slovenská sporiteľňa LR-prenájom nebyt.priest.9-12/2016</t>
  </si>
  <si>
    <t>Obč.združ.Fitklub LR-záloh.platby na energie-z nájmu za nebyt.priestory</t>
  </si>
  <si>
    <t>223001-65</t>
  </si>
  <si>
    <t>Slovenská sporiteľňa  LR-záloh.platby na energie-z nájmu za nebyt.priestory</t>
  </si>
  <si>
    <t>ŠFRB č.248-nedoplatky RZ 2015 -služby-príjem</t>
  </si>
  <si>
    <t>ŠFRB č.247-nedoplat RZ 2015 -služby-príjem</t>
  </si>
  <si>
    <t>312012-143</t>
  </si>
  <si>
    <t>312012-793</t>
  </si>
  <si>
    <t>312012-01</t>
  </si>
  <si>
    <t>NFP z EFRR-Rekonštrukcia budovy MŠ LR-projekt, energ.audit-bežné príjmy</t>
  </si>
  <si>
    <t>NFR z EFRR-Rekonštrukcia budovy MŠ LR-projekt, energ.audit-kapitálové príjmy</t>
  </si>
  <si>
    <t>Obec.zastupit., OR, komisie-odvody do fondov z odmien</t>
  </si>
  <si>
    <t>Obec.zastupit.,OR- odmeny poslanci, komisie-odmeny</t>
  </si>
  <si>
    <t>651002-06</t>
  </si>
  <si>
    <t>Úroky-Terminovaný úver-refinancované istiny- v Prima banke</t>
  </si>
  <si>
    <t>Zeleň-školenia na pracovné stroje</t>
  </si>
  <si>
    <t>821005-06</t>
  </si>
  <si>
    <t>Terminovaný úver-refinancovaný-splátka istiny</t>
  </si>
  <si>
    <t>PZ L.Rovne - vybavenie, všeobecný materiál z prostr.ŠR</t>
  </si>
  <si>
    <t>Kanc. vybavenie-stolička</t>
  </si>
  <si>
    <t xml:space="preserve">                   - odvody z dohôd</t>
  </si>
  <si>
    <t>Fitklub LR-energie</t>
  </si>
  <si>
    <t>Kúpalisko-oprava zariadení, potrubia</t>
  </si>
  <si>
    <t>Style Karate Lednické Rovne-príspevok-na ubytovanie-súťaž</t>
  </si>
  <si>
    <t>Slov.červ.kríž-príspevok na nákup kvetín pre dárcov krvi</t>
  </si>
  <si>
    <t>Ul.Majerská-dopojenie siete verejného osvetlenia</t>
  </si>
  <si>
    <t>Zlepš.tried.zberu odpadov-kontajnery-nákup z NFP z Recyklačného fondu</t>
  </si>
  <si>
    <t>Stojiská pod zberné nádoby-z Recyklačného fondu, letáky</t>
  </si>
  <si>
    <t>633004-01</t>
  </si>
  <si>
    <t>633004-02</t>
  </si>
  <si>
    <t>Zlepš.tried.zberu odpadov-kontajnery-nákup-spoluúčasť obce z Recykl.fondu</t>
  </si>
  <si>
    <t>Zlepš.tried.zberu odpadov-verejné obstar,exter.manažment</t>
  </si>
  <si>
    <t>Rekonštrukcia zberného dvora-exter.manžment</t>
  </si>
  <si>
    <t>637005-02</t>
  </si>
  <si>
    <t>Rekonštrukcia zberného dvora-verejné obstar.</t>
  </si>
  <si>
    <t>Monitorovacie posudky-stará skládka-Rekultivácia</t>
  </si>
  <si>
    <t>KD Medné-všeob.material, čistiace,kuchyn.linka</t>
  </si>
  <si>
    <t>Hasiace prístroje do budov vo vlast.obce</t>
  </si>
  <si>
    <t>Údržba zelene-oriezanie stromov v obci-odvoz a likvidácia</t>
  </si>
  <si>
    <t>Poplatok za povolenie zábavných hracích prístrojov v obci / 2 automaty/</t>
  </si>
  <si>
    <t>Služby dodávateľ.spôsobom-za zneškod.elektroodpadu</t>
  </si>
  <si>
    <t>Stavebný poriadok-dofinancovanie za služby od ostat.obcí za rok 2015</t>
  </si>
  <si>
    <t xml:space="preserve">NFP-Lednické Rovne-úprava verej.priestranstiev-doplatok za DPH po záver.platbe r.2015 </t>
  </si>
  <si>
    <t>R-2482</t>
  </si>
  <si>
    <t>Výstavba garáží-Majerská LR-z doplatku pre predaji garáží v roku 2016</t>
  </si>
  <si>
    <t>Výstavba garáží-Majer.-z prevodu z účel.fondu z r.2015-Združ od vlast.garáží Majer-zost.z r.2015</t>
  </si>
  <si>
    <t>Peňažný vklad do spoločnosti Prima LR/70%/-obchod.spoločnosť obce/100%/</t>
  </si>
  <si>
    <t>Pokuty uložené Okresným úradom PB-odvod obci</t>
  </si>
  <si>
    <t xml:space="preserve">Výdavky-Voľby NR SR 2016-bežné výdavky    </t>
  </si>
  <si>
    <t>Rekonštrukcia budovy mater.školy- sanácia vlhkosti-energetické audity, realizácia stavby</t>
  </si>
  <si>
    <t>711001-01</t>
  </si>
  <si>
    <t>Kúpa pozemkov od PD Dol.Breznica v likv.-k zámeru práv.uspor.pod miest.komunikáciami</t>
  </si>
  <si>
    <t>Rekonštruk.plyn.kotolne OcÚ č.s.32 -kapit,výd.fin. z MFSR-dotácia-ind.pot</t>
  </si>
  <si>
    <t>Rekonštruk.plyn.kotolne OcÚ č.s.32-kapit,výd.spoluúčasť obce</t>
  </si>
  <si>
    <t>Uvítanie detí do života,uvítanie prvákov, MDD a iné akcie</t>
  </si>
  <si>
    <t>Cintorín.služby - odmeny na dohodu-riešené cez komisie OZ</t>
  </si>
  <si>
    <t>Zníženie energ.náročnosti bud. MŠ-exter.manažment, inf.putače-fin.z /EFRR</t>
  </si>
  <si>
    <t>Zníženie energ.náročnosti bud. MŠ-exter.manažment, inf.putače/fin.z rozp.obce</t>
  </si>
  <si>
    <t>za 1-9/2016</t>
  </si>
  <si>
    <t>I.vklad na kúpu osobného motorového vozidla</t>
  </si>
  <si>
    <t>Kód zdroja 13GE- dotácie z európ.fondu reg.rozvoja, so spoluúčasťou zo  ŠR</t>
  </si>
  <si>
    <t>KD HH-voda,el.energ., vrátane prevádzky obchodu potravín,voda DHZ HH</t>
  </si>
  <si>
    <t>V Lednických Rovniach 25.11.2016                                          Mgr. Marian Horečný</t>
  </si>
  <si>
    <t>Tenisové kurty- úprava povrchu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</si>
</sst>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color theme="4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charset val="238"/>
    </font>
    <font>
      <b/>
      <i/>
      <sz val="10"/>
      <color rgb="FFC0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 applyBorder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1" fontId="6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1" fontId="0" fillId="0" borderId="0" xfId="0" applyNumberFormat="1" applyFill="1" applyBorder="1"/>
    <xf numFmtId="0" fontId="3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1" fontId="0" fillId="0" borderId="0" xfId="0" applyNumberFormat="1" applyFill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0" fillId="0" borderId="0" xfId="0" applyNumberFormat="1" applyFill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Fill="1" applyBorder="1"/>
    <xf numFmtId="1" fontId="10" fillId="0" borderId="0" xfId="0" applyNumberFormat="1" applyFont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NumberFormat="1" applyFont="1" applyBorder="1"/>
    <xf numFmtId="0" fontId="3" fillId="0" borderId="0" xfId="0" applyNumberFormat="1" applyFont="1" applyFill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7" xfId="0" applyFont="1" applyBorder="1"/>
    <xf numFmtId="0" fontId="3" fillId="0" borderId="18" xfId="0" applyNumberFormat="1" applyFont="1" applyFill="1" applyBorder="1"/>
    <xf numFmtId="1" fontId="3" fillId="0" borderId="14" xfId="0" applyNumberFormat="1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3" fillId="2" borderId="21" xfId="0" applyFont="1" applyFill="1" applyBorder="1"/>
    <xf numFmtId="0" fontId="3" fillId="2" borderId="22" xfId="0" applyFont="1" applyFill="1" applyBorder="1"/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2" borderId="19" xfId="0" applyNumberFormat="1" applyFont="1" applyFill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3" fillId="2" borderId="30" xfId="0" applyFont="1" applyFill="1" applyBorder="1"/>
    <xf numFmtId="0" fontId="3" fillId="2" borderId="21" xfId="0" applyFont="1" applyFill="1" applyBorder="1" applyAlignment="1">
      <alignment horizontal="right"/>
    </xf>
    <xf numFmtId="0" fontId="3" fillId="2" borderId="31" xfId="0" applyFont="1" applyFill="1" applyBorder="1"/>
    <xf numFmtId="0" fontId="3" fillId="2" borderId="19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3" xfId="0" applyFont="1" applyFill="1" applyBorder="1" applyAlignment="1">
      <alignment horizontal="right"/>
    </xf>
    <xf numFmtId="0" fontId="4" fillId="2" borderId="21" xfId="0" applyFont="1" applyFill="1" applyBorder="1"/>
    <xf numFmtId="0" fontId="4" fillId="2" borderId="19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8" fillId="0" borderId="0" xfId="0" applyFont="1" applyFill="1" applyBorder="1"/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11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7" fillId="0" borderId="0" xfId="0" applyNumberFormat="1" applyFont="1" applyFill="1"/>
    <xf numFmtId="1" fontId="4" fillId="0" borderId="0" xfId="0" applyNumberFormat="1" applyFont="1" applyFill="1"/>
    <xf numFmtId="1" fontId="15" fillId="0" borderId="0" xfId="0" applyNumberFormat="1" applyFont="1" applyFill="1"/>
    <xf numFmtId="1" fontId="3" fillId="2" borderId="19" xfId="0" applyNumberFormat="1" applyFont="1" applyFill="1" applyBorder="1"/>
    <xf numFmtId="0" fontId="3" fillId="0" borderId="12" xfId="0" applyFont="1" applyBorder="1" applyAlignment="1">
      <alignment horizontal="right"/>
    </xf>
    <xf numFmtId="1" fontId="3" fillId="0" borderId="3" xfId="0" applyNumberFormat="1" applyFont="1" applyBorder="1"/>
    <xf numFmtId="1" fontId="4" fillId="0" borderId="17" xfId="0" applyNumberFormat="1" applyFont="1" applyBorder="1"/>
    <xf numFmtId="0" fontId="4" fillId="0" borderId="32" xfId="0" applyFont="1" applyBorder="1"/>
    <xf numFmtId="0" fontId="0" fillId="2" borderId="0" xfId="0" applyFill="1"/>
    <xf numFmtId="0" fontId="9" fillId="2" borderId="30" xfId="0" applyFont="1" applyFill="1" applyBorder="1"/>
    <xf numFmtId="0" fontId="13" fillId="2" borderId="30" xfId="0" applyFont="1" applyFill="1" applyBorder="1"/>
    <xf numFmtId="0" fontId="4" fillId="2" borderId="22" xfId="0" applyFont="1" applyFill="1" applyBorder="1"/>
    <xf numFmtId="0" fontId="21" fillId="0" borderId="0" xfId="0" applyFont="1"/>
    <xf numFmtId="0" fontId="15" fillId="0" borderId="0" xfId="0" applyFont="1"/>
    <xf numFmtId="0" fontId="7" fillId="0" borderId="0" xfId="0" applyFont="1" applyFill="1"/>
    <xf numFmtId="0" fontId="17" fillId="0" borderId="0" xfId="0" applyFont="1" applyFill="1" applyBorder="1"/>
    <xf numFmtId="1" fontId="17" fillId="0" borderId="0" xfId="0" applyNumberFormat="1" applyFont="1" applyBorder="1"/>
    <xf numFmtId="0" fontId="0" fillId="0" borderId="3" xfId="0" applyFont="1" applyBorder="1" applyAlignment="1">
      <alignment horizontal="right"/>
    </xf>
    <xf numFmtId="0" fontId="28" fillId="0" borderId="1" xfId="0" applyFont="1" applyBorder="1" applyAlignment="1">
      <alignment horizontal="center"/>
    </xf>
    <xf numFmtId="0" fontId="29" fillId="0" borderId="5" xfId="0" applyFont="1" applyBorder="1"/>
    <xf numFmtId="0" fontId="28" fillId="0" borderId="3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2" borderId="16" xfId="0" applyNumberFormat="1" applyFont="1" applyFill="1" applyBorder="1"/>
    <xf numFmtId="0" fontId="26" fillId="0" borderId="3" xfId="0" applyFont="1" applyBorder="1"/>
    <xf numFmtId="0" fontId="26" fillId="0" borderId="9" xfId="0" applyFont="1" applyBorder="1"/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NumberFormat="1" applyFont="1" applyBorder="1"/>
    <xf numFmtId="0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/>
    <xf numFmtId="1" fontId="17" fillId="0" borderId="0" xfId="0" applyNumberFormat="1" applyFont="1" applyFill="1" applyBorder="1"/>
    <xf numFmtId="1" fontId="18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24" fillId="0" borderId="3" xfId="0" applyNumberFormat="1" applyFont="1" applyBorder="1"/>
    <xf numFmtId="1" fontId="17" fillId="0" borderId="3" xfId="0" applyNumberFormat="1" applyFont="1" applyBorder="1"/>
    <xf numFmtId="1" fontId="0" fillId="0" borderId="3" xfId="0" applyNumberForma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25" xfId="0" applyNumberFormat="1" applyFont="1" applyBorder="1"/>
    <xf numFmtId="1" fontId="4" fillId="0" borderId="3" xfId="0" applyNumberFormat="1" applyFont="1" applyFill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4" fillId="2" borderId="0" xfId="0" applyNumberFormat="1" applyFont="1" applyFill="1" applyBorder="1"/>
    <xf numFmtId="1" fontId="17" fillId="2" borderId="14" xfId="0" applyNumberFormat="1" applyFont="1" applyFill="1" applyBorder="1"/>
    <xf numFmtId="1" fontId="3" fillId="0" borderId="4" xfId="0" applyNumberFormat="1" applyFont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30" fillId="0" borderId="0" xfId="0" applyNumberFormat="1" applyFont="1" applyFill="1" applyBorder="1"/>
    <xf numFmtId="0" fontId="25" fillId="0" borderId="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7" fillId="0" borderId="3" xfId="0" applyFont="1" applyBorder="1"/>
    <xf numFmtId="0" fontId="4" fillId="0" borderId="32" xfId="0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1" fontId="24" fillId="0" borderId="14" xfId="0" applyNumberFormat="1" applyFont="1" applyFill="1" applyBorder="1"/>
    <xf numFmtId="0" fontId="31" fillId="0" borderId="0" xfId="0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31" fillId="0" borderId="0" xfId="0" applyNumberFormat="1" applyFont="1"/>
    <xf numFmtId="0" fontId="31" fillId="0" borderId="0" xfId="0" applyFont="1"/>
    <xf numFmtId="1" fontId="23" fillId="0" borderId="0" xfId="0" applyNumberFormat="1" applyFont="1"/>
    <xf numFmtId="0" fontId="23" fillId="0" borderId="0" xfId="0" applyFont="1"/>
    <xf numFmtId="2" fontId="4" fillId="0" borderId="15" xfId="0" applyNumberFormat="1" applyFont="1" applyBorder="1"/>
    <xf numFmtId="2" fontId="3" fillId="0" borderId="0" xfId="0" applyNumberFormat="1" applyFont="1" applyBorder="1"/>
    <xf numFmtId="0" fontId="22" fillId="0" borderId="9" xfId="0" applyFont="1" applyBorder="1"/>
    <xf numFmtId="0" fontId="24" fillId="0" borderId="3" xfId="0" applyFont="1" applyBorder="1"/>
    <xf numFmtId="0" fontId="4" fillId="0" borderId="26" xfId="0" applyFont="1" applyBorder="1" applyAlignment="1">
      <alignment horizontal="right"/>
    </xf>
    <xf numFmtId="0" fontId="17" fillId="0" borderId="17" xfId="0" applyFont="1" applyBorder="1"/>
    <xf numFmtId="1" fontId="3" fillId="0" borderId="17" xfId="0" applyNumberFormat="1" applyFont="1" applyBorder="1"/>
    <xf numFmtId="0" fontId="17" fillId="0" borderId="9" xfId="0" applyFont="1" applyBorder="1"/>
    <xf numFmtId="0" fontId="32" fillId="0" borderId="0" xfId="0" applyNumberFormat="1" applyFont="1" applyBorder="1"/>
    <xf numFmtId="1" fontId="32" fillId="0" borderId="0" xfId="0" applyNumberFormat="1" applyFont="1" applyFill="1"/>
    <xf numFmtId="1" fontId="0" fillId="0" borderId="15" xfId="0" applyNumberFormat="1" applyFont="1" applyBorder="1"/>
    <xf numFmtId="2" fontId="4" fillId="0" borderId="0" xfId="0" applyNumberFormat="1" applyFont="1" applyBorder="1" applyAlignment="1">
      <alignment horizontal="right"/>
    </xf>
    <xf numFmtId="2" fontId="26" fillId="0" borderId="0" xfId="0" applyNumberFormat="1" applyFont="1"/>
    <xf numFmtId="0" fontId="2" fillId="2" borderId="0" xfId="0" applyFont="1" applyFill="1" applyBorder="1"/>
    <xf numFmtId="1" fontId="24" fillId="0" borderId="0" xfId="0" applyNumberFormat="1" applyFont="1" applyFill="1" applyBorder="1"/>
    <xf numFmtId="0" fontId="2" fillId="2" borderId="16" xfId="0" applyFont="1" applyFill="1" applyBorder="1"/>
    <xf numFmtId="0" fontId="26" fillId="0" borderId="3" xfId="0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6" fillId="0" borderId="11" xfId="0" applyFont="1" applyBorder="1" applyAlignment="1">
      <alignment horizontal="right"/>
    </xf>
    <xf numFmtId="0" fontId="34" fillId="0" borderId="9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0" fontId="26" fillId="0" borderId="0" xfId="0" applyFont="1"/>
    <xf numFmtId="0" fontId="35" fillId="0" borderId="3" xfId="0" applyFont="1" applyBorder="1" applyAlignment="1">
      <alignment horizontal="right"/>
    </xf>
    <xf numFmtId="0" fontId="36" fillId="0" borderId="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2" fillId="0" borderId="3" xfId="0" applyFont="1" applyBorder="1"/>
    <xf numFmtId="0" fontId="10" fillId="0" borderId="32" xfId="0" applyFont="1" applyBorder="1"/>
    <xf numFmtId="0" fontId="7" fillId="0" borderId="17" xfId="0" applyFont="1" applyBorder="1"/>
    <xf numFmtId="1" fontId="4" fillId="0" borderId="15" xfId="0" applyNumberFormat="1" applyFont="1" applyFill="1" applyBorder="1"/>
    <xf numFmtId="1" fontId="3" fillId="0" borderId="14" xfId="0" applyNumberFormat="1" applyFont="1" applyBorder="1"/>
    <xf numFmtId="0" fontId="11" fillId="2" borderId="6" xfId="0" applyFont="1" applyFill="1" applyBorder="1"/>
    <xf numFmtId="0" fontId="11" fillId="2" borderId="16" xfId="0" applyFont="1" applyFill="1" applyBorder="1"/>
    <xf numFmtId="0" fontId="11" fillId="2" borderId="19" xfId="0" applyFont="1" applyFill="1" applyBorder="1"/>
    <xf numFmtId="0" fontId="10" fillId="2" borderId="16" xfId="0" applyFont="1" applyFill="1" applyBorder="1"/>
    <xf numFmtId="0" fontId="10" fillId="2" borderId="19" xfId="0" applyFont="1" applyFill="1" applyBorder="1"/>
    <xf numFmtId="0" fontId="11" fillId="0" borderId="33" xfId="0" applyFont="1" applyBorder="1"/>
    <xf numFmtId="0" fontId="10" fillId="0" borderId="23" xfId="0" applyFont="1" applyBorder="1"/>
    <xf numFmtId="0" fontId="10" fillId="0" borderId="34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5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6" xfId="0" applyFont="1" applyBorder="1"/>
    <xf numFmtId="0" fontId="37" fillId="3" borderId="0" xfId="0" applyFont="1" applyFill="1" applyBorder="1"/>
    <xf numFmtId="0" fontId="38" fillId="3" borderId="0" xfId="0" applyFont="1" applyFill="1" applyBorder="1"/>
    <xf numFmtId="1" fontId="37" fillId="3" borderId="0" xfId="0" applyNumberFormat="1" applyFont="1" applyFill="1" applyBorder="1"/>
    <xf numFmtId="1" fontId="3" fillId="0" borderId="29" xfId="0" applyNumberFormat="1" applyFont="1" applyBorder="1"/>
    <xf numFmtId="1" fontId="3" fillId="0" borderId="19" xfId="0" applyNumberFormat="1" applyFont="1" applyFill="1" applyBorder="1"/>
    <xf numFmtId="2" fontId="3" fillId="0" borderId="8" xfId="0" applyNumberFormat="1" applyFont="1" applyBorder="1"/>
    <xf numFmtId="2" fontId="4" fillId="0" borderId="3" xfId="0" applyNumberFormat="1" applyFont="1" applyBorder="1"/>
    <xf numFmtId="2" fontId="24" fillId="0" borderId="3" xfId="0" applyNumberFormat="1" applyFont="1" applyBorder="1"/>
    <xf numFmtId="2" fontId="6" fillId="0" borderId="0" xfId="0" applyNumberFormat="1" applyFont="1" applyBorder="1"/>
    <xf numFmtId="2" fontId="17" fillId="0" borderId="3" xfId="0" applyNumberFormat="1" applyFont="1" applyBorder="1"/>
    <xf numFmtId="2" fontId="0" fillId="0" borderId="3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4" fillId="0" borderId="9" xfId="0" applyNumberFormat="1" applyFont="1" applyBorder="1"/>
    <xf numFmtId="2" fontId="4" fillId="0" borderId="12" xfId="0" applyNumberFormat="1" applyFont="1" applyBorder="1"/>
    <xf numFmtId="2" fontId="4" fillId="0" borderId="25" xfId="0" applyNumberFormat="1" applyFont="1" applyBorder="1"/>
    <xf numFmtId="2" fontId="4" fillId="0" borderId="4" xfId="0" applyNumberFormat="1" applyFont="1" applyBorder="1"/>
    <xf numFmtId="2" fontId="4" fillId="0" borderId="8" xfId="0" applyNumberFormat="1" applyFont="1" applyBorder="1"/>
    <xf numFmtId="2" fontId="4" fillId="0" borderId="17" xfId="0" applyNumberFormat="1" applyFont="1" applyBorder="1"/>
    <xf numFmtId="2" fontId="3" fillId="0" borderId="17" xfId="0" applyNumberFormat="1" applyFont="1" applyBorder="1"/>
    <xf numFmtId="2" fontId="4" fillId="0" borderId="24" xfId="0" applyNumberFormat="1" applyFont="1" applyBorder="1"/>
    <xf numFmtId="2" fontId="6" fillId="0" borderId="12" xfId="0" applyNumberFormat="1" applyFont="1" applyBorder="1"/>
    <xf numFmtId="2" fontId="3" fillId="0" borderId="11" xfId="0" applyNumberFormat="1" applyFont="1" applyBorder="1"/>
    <xf numFmtId="2" fontId="3" fillId="2" borderId="19" xfId="0" applyNumberFormat="1" applyFont="1" applyFill="1" applyBorder="1"/>
    <xf numFmtId="2" fontId="4" fillId="0" borderId="0" xfId="0" applyNumberFormat="1" applyFont="1" applyFill="1" applyBorder="1"/>
    <xf numFmtId="2" fontId="3" fillId="0" borderId="9" xfId="0" applyNumberFormat="1" applyFont="1" applyBorder="1"/>
    <xf numFmtId="2" fontId="3" fillId="2" borderId="14" xfId="0" applyNumberFormat="1" applyFont="1" applyFill="1" applyBorder="1"/>
    <xf numFmtId="2" fontId="19" fillId="0" borderId="0" xfId="0" applyNumberFormat="1" applyFont="1" applyFill="1" applyBorder="1"/>
    <xf numFmtId="2" fontId="4" fillId="0" borderId="3" xfId="0" applyNumberFormat="1" applyFont="1" applyFill="1" applyBorder="1"/>
    <xf numFmtId="2" fontId="37" fillId="3" borderId="0" xfId="0" applyNumberFormat="1" applyFont="1" applyFill="1" applyBorder="1"/>
    <xf numFmtId="2" fontId="20" fillId="0" borderId="0" xfId="0" applyNumberFormat="1" applyFont="1" applyFill="1" applyBorder="1"/>
    <xf numFmtId="2" fontId="4" fillId="2" borderId="0" xfId="0" applyNumberFormat="1" applyFont="1" applyFill="1" applyBorder="1"/>
    <xf numFmtId="2" fontId="3" fillId="0" borderId="14" xfId="0" applyNumberFormat="1" applyFont="1" applyBorder="1"/>
    <xf numFmtId="2" fontId="3" fillId="0" borderId="0" xfId="0" applyNumberFormat="1" applyFont="1" applyFill="1" applyBorder="1"/>
    <xf numFmtId="2" fontId="3" fillId="0" borderId="14" xfId="0" applyNumberFormat="1" applyFont="1" applyFill="1" applyBorder="1"/>
    <xf numFmtId="2" fontId="10" fillId="0" borderId="0" xfId="0" applyNumberFormat="1" applyFont="1" applyBorder="1"/>
    <xf numFmtId="2" fontId="4" fillId="0" borderId="9" xfId="0" applyNumberFormat="1" applyFont="1" applyFill="1" applyBorder="1"/>
    <xf numFmtId="2" fontId="3" fillId="0" borderId="3" xfId="0" applyNumberFormat="1" applyFont="1" applyFill="1" applyBorder="1"/>
    <xf numFmtId="2" fontId="3" fillId="0" borderId="12" xfId="0" applyNumberFormat="1" applyFont="1" applyBorder="1"/>
    <xf numFmtId="2" fontId="3" fillId="0" borderId="9" xfId="0" applyNumberFormat="1" applyFont="1" applyFill="1" applyBorder="1"/>
    <xf numFmtId="2" fontId="4" fillId="0" borderId="15" xfId="0" applyNumberFormat="1" applyFont="1" applyFill="1" applyBorder="1"/>
    <xf numFmtId="2" fontId="30" fillId="0" borderId="0" xfId="0" applyNumberFormat="1" applyFont="1" applyFill="1" applyBorder="1"/>
    <xf numFmtId="2" fontId="17" fillId="2" borderId="14" xfId="0" applyNumberFormat="1" applyFont="1" applyFill="1" applyBorder="1"/>
    <xf numFmtId="2" fontId="18" fillId="0" borderId="0" xfId="0" applyNumberFormat="1" applyFont="1" applyFill="1" applyBorder="1"/>
    <xf numFmtId="1" fontId="33" fillId="0" borderId="0" xfId="0" applyNumberFormat="1" applyFont="1" applyFill="1" applyBorder="1"/>
    <xf numFmtId="0" fontId="34" fillId="0" borderId="3" xfId="0" applyFont="1" applyBorder="1"/>
    <xf numFmtId="2" fontId="3" fillId="2" borderId="6" xfId="0" applyNumberFormat="1" applyFont="1" applyFill="1" applyBorder="1"/>
    <xf numFmtId="1" fontId="4" fillId="0" borderId="8" xfId="0" applyNumberFormat="1" applyFont="1" applyBorder="1"/>
    <xf numFmtId="2" fontId="4" fillId="0" borderId="38" xfId="0" applyNumberFormat="1" applyFont="1" applyBorder="1"/>
    <xf numFmtId="2" fontId="3" fillId="0" borderId="38" xfId="0" applyNumberFormat="1" applyFont="1" applyBorder="1"/>
    <xf numFmtId="2" fontId="4" fillId="0" borderId="29" xfId="0" applyNumberFormat="1" applyFont="1" applyBorder="1"/>
    <xf numFmtId="2" fontId="4" fillId="0" borderId="38" xfId="0" applyNumberFormat="1" applyFont="1" applyBorder="1" applyAlignment="1">
      <alignment horizontal="right"/>
    </xf>
    <xf numFmtId="1" fontId="4" fillId="0" borderId="15" xfId="0" applyNumberFormat="1" applyFont="1" applyBorder="1" applyAlignment="1">
      <alignment horizontal="right"/>
    </xf>
    <xf numFmtId="1" fontId="4" fillId="4" borderId="14" xfId="0" applyNumberFormat="1" applyFont="1" applyFill="1" applyBorder="1"/>
    <xf numFmtId="1" fontId="17" fillId="4" borderId="14" xfId="0" applyNumberFormat="1" applyFont="1" applyFill="1" applyBorder="1"/>
    <xf numFmtId="1" fontId="17" fillId="0" borderId="9" xfId="0" applyNumberFormat="1" applyFont="1" applyBorder="1"/>
    <xf numFmtId="1" fontId="17" fillId="4" borderId="21" xfId="0" applyNumberFormat="1" applyFont="1" applyFill="1" applyBorder="1"/>
    <xf numFmtId="1" fontId="4" fillId="4" borderId="0" xfId="0" applyNumberFormat="1" applyFont="1" applyFill="1" applyBorder="1"/>
    <xf numFmtId="2" fontId="3" fillId="0" borderId="19" xfId="0" applyNumberFormat="1" applyFont="1" applyFill="1" applyBorder="1"/>
    <xf numFmtId="1" fontId="33" fillId="0" borderId="0" xfId="0" applyNumberFormat="1" applyFont="1" applyBorder="1"/>
    <xf numFmtId="1" fontId="17" fillId="0" borderId="14" xfId="0" applyNumberFormat="1" applyFont="1" applyBorder="1"/>
    <xf numFmtId="2" fontId="3" fillId="0" borderId="29" xfId="0" applyNumberFormat="1" applyFont="1" applyBorder="1"/>
    <xf numFmtId="1" fontId="3" fillId="0" borderId="25" xfId="0" applyNumberFormat="1" applyFont="1" applyBorder="1"/>
    <xf numFmtId="0" fontId="8" fillId="0" borderId="3" xfId="0" applyFont="1" applyBorder="1"/>
    <xf numFmtId="1" fontId="3" fillId="0" borderId="18" xfId="0" applyNumberFormat="1" applyFont="1" applyFill="1" applyBorder="1"/>
    <xf numFmtId="0" fontId="0" fillId="4" borderId="0" xfId="0" applyFill="1"/>
    <xf numFmtId="0" fontId="4" fillId="4" borderId="0" xfId="0" applyFont="1" applyFill="1" applyBorder="1"/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1" fontId="30" fillId="0" borderId="3" xfId="0" applyNumberFormat="1" applyFont="1" applyFill="1" applyBorder="1"/>
    <xf numFmtId="1" fontId="33" fillId="0" borderId="3" xfId="0" applyNumberFormat="1" applyFont="1" applyFill="1" applyBorder="1"/>
    <xf numFmtId="2" fontId="19" fillId="0" borderId="3" xfId="0" applyNumberFormat="1" applyFont="1" applyFill="1" applyBorder="1"/>
    <xf numFmtId="2" fontId="4" fillId="0" borderId="26" xfId="0" applyNumberFormat="1" applyFont="1" applyBorder="1"/>
    <xf numFmtId="0" fontId="0" fillId="0" borderId="3" xfId="0" applyBorder="1"/>
    <xf numFmtId="0" fontId="17" fillId="0" borderId="24" xfId="0" applyFont="1" applyBorder="1"/>
    <xf numFmtId="1" fontId="0" fillId="0" borderId="38" xfId="0" applyNumberForma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2"/>
  <sheetViews>
    <sheetView topLeftCell="A481" zoomScaleNormal="100" zoomScalePageLayoutView="58" workbookViewId="0">
      <selection activeCell="V395" sqref="V395"/>
    </sheetView>
  </sheetViews>
  <sheetFormatPr defaultRowHeight="12.75" x14ac:dyDescent="0.2"/>
  <cols>
    <col min="1" max="1" width="3.140625" customWidth="1"/>
    <col min="2" max="2" width="6.140625" customWidth="1"/>
    <col min="3" max="3" width="10.5703125" customWidth="1"/>
    <col min="4" max="4" width="6.85546875" customWidth="1"/>
    <col min="5" max="5" width="65.85546875" customWidth="1"/>
    <col min="6" max="6" width="11.140625" customWidth="1"/>
    <col min="7" max="7" width="12" customWidth="1"/>
    <col min="8" max="8" width="12.140625" customWidth="1"/>
    <col min="9" max="9" width="10" customWidth="1"/>
    <col min="10" max="10" width="15.140625" customWidth="1"/>
    <col min="11" max="11" width="14.140625" hidden="1" customWidth="1"/>
    <col min="12" max="13" width="13.140625" hidden="1" customWidth="1"/>
    <col min="14" max="14" width="12.85546875" hidden="1" customWidth="1"/>
    <col min="15" max="15" width="10.28515625" hidden="1" customWidth="1"/>
    <col min="16" max="16" width="9.85546875" customWidth="1"/>
    <col min="17" max="17" width="10.140625" customWidth="1"/>
    <col min="18" max="21" width="0" hidden="1" customWidth="1"/>
  </cols>
  <sheetData>
    <row r="1" spans="1:16" ht="18" x14ac:dyDescent="0.25">
      <c r="A1" s="62"/>
      <c r="B1" s="48" t="s">
        <v>757</v>
      </c>
      <c r="C1" s="48"/>
      <c r="D1" s="48"/>
      <c r="E1" s="48"/>
      <c r="F1" s="48"/>
      <c r="G1" s="48"/>
      <c r="H1" s="48"/>
      <c r="I1" s="62"/>
      <c r="J1" s="164"/>
      <c r="K1" s="164"/>
      <c r="L1" s="164"/>
      <c r="M1" s="164"/>
    </row>
    <row r="2" spans="1:16" ht="18" x14ac:dyDescent="0.25">
      <c r="A2" s="30"/>
      <c r="B2" s="30"/>
      <c r="C2" s="45"/>
      <c r="D2" s="48" t="s">
        <v>291</v>
      </c>
      <c r="E2" s="48"/>
      <c r="F2" s="48"/>
      <c r="G2" s="48"/>
      <c r="H2" s="48"/>
      <c r="I2" s="48"/>
      <c r="J2" s="48"/>
      <c r="K2" s="30"/>
      <c r="L2" s="165"/>
      <c r="M2" s="165"/>
      <c r="N2" s="166"/>
      <c r="O2" s="8"/>
    </row>
    <row r="3" spans="1:16" ht="16.5" thickBot="1" x14ac:dyDescent="0.3">
      <c r="E3" s="19" t="s">
        <v>371</v>
      </c>
      <c r="F3" s="19"/>
      <c r="G3" s="19"/>
      <c r="H3" s="19"/>
      <c r="I3" s="19"/>
      <c r="J3" s="19"/>
      <c r="K3" s="19"/>
      <c r="L3" s="8"/>
      <c r="M3" s="8"/>
      <c r="N3" s="167"/>
      <c r="O3" s="8"/>
    </row>
    <row r="4" spans="1:16" s="5" customFormat="1" ht="15.75" customHeight="1" x14ac:dyDescent="0.25">
      <c r="A4" s="27" t="s">
        <v>599</v>
      </c>
      <c r="B4" s="240" t="s">
        <v>10</v>
      </c>
      <c r="C4" s="204" t="s">
        <v>11</v>
      </c>
      <c r="D4" s="27" t="s">
        <v>12</v>
      </c>
      <c r="E4" s="193"/>
      <c r="F4" s="238" t="s">
        <v>731</v>
      </c>
      <c r="G4" s="238" t="s">
        <v>752</v>
      </c>
      <c r="H4" s="238" t="s">
        <v>749</v>
      </c>
      <c r="I4" s="240" t="s">
        <v>750</v>
      </c>
      <c r="J4" s="238" t="s">
        <v>755</v>
      </c>
      <c r="K4" s="246"/>
      <c r="L4" s="247"/>
      <c r="M4" s="248"/>
      <c r="N4" s="248"/>
      <c r="O4" s="248"/>
      <c r="P4" s="249"/>
    </row>
    <row r="5" spans="1:16" s="5" customFormat="1" ht="15.75" customHeight="1" x14ac:dyDescent="0.25">
      <c r="A5" s="2" t="s">
        <v>600</v>
      </c>
      <c r="B5" s="241" t="s">
        <v>13</v>
      </c>
      <c r="C5" s="205" t="s">
        <v>14</v>
      </c>
      <c r="D5" s="2" t="s">
        <v>15</v>
      </c>
      <c r="E5" s="206" t="s">
        <v>16</v>
      </c>
      <c r="F5" s="239" t="s">
        <v>732</v>
      </c>
      <c r="G5" s="239" t="s">
        <v>753</v>
      </c>
      <c r="H5" s="239" t="s">
        <v>419</v>
      </c>
      <c r="I5" s="276" t="s">
        <v>751</v>
      </c>
      <c r="J5" s="239" t="s">
        <v>724</v>
      </c>
      <c r="K5" s="246"/>
      <c r="L5" s="247"/>
      <c r="M5" s="248"/>
      <c r="N5" s="248"/>
      <c r="O5" s="248"/>
      <c r="P5" s="249"/>
    </row>
    <row r="6" spans="1:16" s="5" customFormat="1" ht="15.75" customHeight="1" thickBot="1" x14ac:dyDescent="0.3">
      <c r="A6" s="2" t="s">
        <v>318</v>
      </c>
      <c r="B6" s="2" t="s">
        <v>339</v>
      </c>
      <c r="C6" s="194"/>
      <c r="D6" s="192"/>
      <c r="E6" s="195"/>
      <c r="F6" s="2" t="s">
        <v>733</v>
      </c>
      <c r="G6" s="2" t="s">
        <v>754</v>
      </c>
      <c r="H6" s="2" t="s">
        <v>877</v>
      </c>
      <c r="I6" s="2" t="s">
        <v>754</v>
      </c>
      <c r="J6" s="2" t="s">
        <v>756</v>
      </c>
      <c r="K6" s="246"/>
      <c r="L6" s="247"/>
      <c r="M6" s="248"/>
      <c r="N6" s="248"/>
      <c r="O6" s="248"/>
      <c r="P6" s="249"/>
    </row>
    <row r="7" spans="1:16" ht="15.75" customHeight="1" thickBot="1" x14ac:dyDescent="0.3">
      <c r="A7" s="58"/>
      <c r="B7" s="3" t="s">
        <v>340</v>
      </c>
      <c r="C7" s="59"/>
      <c r="D7" s="3"/>
      <c r="E7" s="47"/>
      <c r="F7" s="63" t="s">
        <v>342</v>
      </c>
      <c r="G7" s="63" t="s">
        <v>342</v>
      </c>
      <c r="H7" s="63" t="s">
        <v>342</v>
      </c>
      <c r="I7" s="277" t="s">
        <v>342</v>
      </c>
      <c r="J7" s="63" t="s">
        <v>342</v>
      </c>
      <c r="K7" s="246"/>
      <c r="L7" s="247"/>
      <c r="M7" s="250"/>
      <c r="N7" s="250"/>
      <c r="O7" s="250"/>
      <c r="P7" s="251"/>
    </row>
    <row r="8" spans="1:16" ht="15.75" customHeight="1" x14ac:dyDescent="0.25">
      <c r="A8" s="21"/>
      <c r="B8" s="36"/>
      <c r="C8" s="36"/>
      <c r="D8" s="21"/>
      <c r="E8" s="1" t="s">
        <v>398</v>
      </c>
      <c r="F8" s="1"/>
      <c r="G8" s="1"/>
      <c r="H8" s="1"/>
      <c r="I8" s="1"/>
      <c r="J8" s="1"/>
      <c r="K8" s="215"/>
      <c r="L8" s="169"/>
      <c r="M8" s="8"/>
      <c r="N8" s="8"/>
      <c r="O8" s="8"/>
    </row>
    <row r="9" spans="1:16" s="14" customFormat="1" ht="15.75" customHeight="1" x14ac:dyDescent="0.25">
      <c r="A9" s="17" t="s">
        <v>317</v>
      </c>
      <c r="B9" s="17"/>
      <c r="C9" s="19"/>
      <c r="D9" s="19"/>
      <c r="E9" s="19"/>
      <c r="F9" s="19"/>
      <c r="G9" s="19"/>
      <c r="H9" s="19"/>
      <c r="I9" s="170"/>
      <c r="J9" s="19"/>
      <c r="K9" s="19"/>
      <c r="L9" s="170"/>
      <c r="M9" s="170"/>
      <c r="N9" s="170"/>
      <c r="O9" s="170"/>
    </row>
    <row r="10" spans="1:16" s="5" customFormat="1" ht="15.75" customHeight="1" x14ac:dyDescent="0.25">
      <c r="A10" s="50" t="s">
        <v>450</v>
      </c>
      <c r="B10" s="53" t="s">
        <v>451</v>
      </c>
      <c r="C10" s="54"/>
      <c r="D10" s="55"/>
      <c r="E10" s="55"/>
      <c r="F10" s="55"/>
      <c r="G10" s="55"/>
      <c r="H10" s="55"/>
      <c r="I10" s="20"/>
      <c r="J10" s="55"/>
      <c r="K10" s="50"/>
      <c r="L10" s="20"/>
      <c r="M10" s="20"/>
      <c r="N10" s="20"/>
      <c r="O10" s="20"/>
    </row>
    <row r="11" spans="1:16" ht="15.75" customHeight="1" x14ac:dyDescent="0.2">
      <c r="A11" s="70"/>
      <c r="B11" s="196"/>
      <c r="C11" s="102"/>
      <c r="D11" s="83"/>
      <c r="E11" s="83" t="s">
        <v>17</v>
      </c>
      <c r="F11" s="83"/>
      <c r="G11" s="83"/>
      <c r="H11" s="305"/>
      <c r="I11" s="70"/>
      <c r="J11" s="83"/>
      <c r="K11" s="104"/>
      <c r="L11" s="7"/>
      <c r="M11" s="8"/>
      <c r="N11" s="8"/>
      <c r="O11" s="8"/>
    </row>
    <row r="12" spans="1:16" ht="15.75" customHeight="1" x14ac:dyDescent="0.2">
      <c r="A12" s="76" t="s">
        <v>421</v>
      </c>
      <c r="B12" s="197" t="s">
        <v>671</v>
      </c>
      <c r="C12" s="99">
        <v>611</v>
      </c>
      <c r="D12" s="70">
        <v>41</v>
      </c>
      <c r="E12" s="70" t="s">
        <v>18</v>
      </c>
      <c r="F12" s="78">
        <v>182998</v>
      </c>
      <c r="G12" s="78">
        <v>182998</v>
      </c>
      <c r="H12" s="306">
        <v>127428.12</v>
      </c>
      <c r="I12" s="78">
        <f>SUM(H12/G12)*100</f>
        <v>69.633613482114555</v>
      </c>
      <c r="J12" s="78">
        <v>182998</v>
      </c>
      <c r="K12" s="78">
        <v>142866</v>
      </c>
      <c r="L12" s="78">
        <v>142866</v>
      </c>
      <c r="M12" s="78">
        <v>142866</v>
      </c>
      <c r="N12" s="78">
        <v>142866</v>
      </c>
      <c r="O12" s="78">
        <v>142866</v>
      </c>
    </row>
    <row r="13" spans="1:16" ht="15.75" customHeight="1" x14ac:dyDescent="0.2">
      <c r="A13" s="70"/>
      <c r="B13" s="87"/>
      <c r="C13" s="268" t="s">
        <v>19</v>
      </c>
      <c r="D13" s="70">
        <v>41</v>
      </c>
      <c r="E13" s="70" t="s">
        <v>20</v>
      </c>
      <c r="F13" s="78">
        <v>64091</v>
      </c>
      <c r="G13" s="78">
        <v>64091</v>
      </c>
      <c r="H13" s="306">
        <v>45233.75</v>
      </c>
      <c r="I13" s="78">
        <f t="shared" ref="I13:I76" si="0">SUM(H13/G13)*100</f>
        <v>70.577382159741617</v>
      </c>
      <c r="J13" s="78">
        <v>64091</v>
      </c>
      <c r="K13" s="78">
        <v>49728</v>
      </c>
      <c r="L13" s="78">
        <v>49728</v>
      </c>
      <c r="M13" s="78">
        <v>49728</v>
      </c>
      <c r="N13" s="78">
        <v>49728</v>
      </c>
      <c r="O13" s="78">
        <v>49728</v>
      </c>
    </row>
    <row r="14" spans="1:16" ht="15.75" customHeight="1" x14ac:dyDescent="0.2">
      <c r="A14" s="70"/>
      <c r="B14" s="87"/>
      <c r="C14" s="99" t="s">
        <v>21</v>
      </c>
      <c r="D14" s="70">
        <v>41</v>
      </c>
      <c r="E14" s="70" t="s">
        <v>22</v>
      </c>
      <c r="F14" s="78">
        <v>44527</v>
      </c>
      <c r="G14" s="78">
        <v>44527</v>
      </c>
      <c r="H14" s="306">
        <v>34844.269999999997</v>
      </c>
      <c r="I14" s="78">
        <f t="shared" si="0"/>
        <v>78.2542502301974</v>
      </c>
      <c r="J14" s="78">
        <v>44527</v>
      </c>
      <c r="K14" s="85"/>
      <c r="L14" s="7"/>
      <c r="M14" s="8"/>
      <c r="N14" s="8"/>
      <c r="O14" s="8"/>
    </row>
    <row r="15" spans="1:16" ht="15.75" customHeight="1" x14ac:dyDescent="0.2">
      <c r="A15" s="70"/>
      <c r="B15" s="87"/>
      <c r="C15" s="99" t="s">
        <v>23</v>
      </c>
      <c r="D15" s="70">
        <v>111</v>
      </c>
      <c r="E15" s="70" t="s">
        <v>24</v>
      </c>
      <c r="F15" s="78">
        <v>383</v>
      </c>
      <c r="G15" s="78">
        <v>383</v>
      </c>
      <c r="H15" s="306">
        <v>383</v>
      </c>
      <c r="I15" s="78">
        <f t="shared" si="0"/>
        <v>100</v>
      </c>
      <c r="J15" s="78">
        <v>383</v>
      </c>
      <c r="K15" s="85"/>
      <c r="L15" s="7"/>
      <c r="M15" s="8"/>
      <c r="N15" s="8"/>
      <c r="O15" s="8"/>
    </row>
    <row r="16" spans="1:16" ht="15.75" customHeight="1" x14ac:dyDescent="0.2">
      <c r="A16" s="70"/>
      <c r="B16" s="87"/>
      <c r="C16" s="99" t="s">
        <v>19</v>
      </c>
      <c r="D16" s="70">
        <v>41</v>
      </c>
      <c r="E16" s="70" t="s">
        <v>25</v>
      </c>
      <c r="F16" s="78">
        <v>15562</v>
      </c>
      <c r="G16" s="78">
        <v>15562</v>
      </c>
      <c r="H16" s="306">
        <v>12789.32</v>
      </c>
      <c r="I16" s="78">
        <f t="shared" si="0"/>
        <v>82.18300989590027</v>
      </c>
      <c r="J16" s="78">
        <v>15562</v>
      </c>
      <c r="K16" s="85"/>
      <c r="L16" s="7"/>
      <c r="M16" s="8"/>
      <c r="N16" s="8"/>
      <c r="O16" s="8"/>
    </row>
    <row r="17" spans="1:15" ht="15.75" customHeight="1" x14ac:dyDescent="0.2">
      <c r="A17" s="70"/>
      <c r="B17" s="87"/>
      <c r="C17" s="99">
        <v>625</v>
      </c>
      <c r="D17" s="70">
        <v>41</v>
      </c>
      <c r="E17" s="70" t="s">
        <v>475</v>
      </c>
      <c r="F17" s="78">
        <v>750</v>
      </c>
      <c r="G17" s="78">
        <v>750</v>
      </c>
      <c r="H17" s="306">
        <v>523.94000000000005</v>
      </c>
      <c r="I17" s="78">
        <f t="shared" si="0"/>
        <v>69.858666666666664</v>
      </c>
      <c r="J17" s="78">
        <v>750</v>
      </c>
      <c r="K17" s="85"/>
      <c r="L17" s="7"/>
      <c r="M17" s="8"/>
      <c r="N17" s="8"/>
      <c r="O17" s="8"/>
    </row>
    <row r="18" spans="1:15" ht="15.75" customHeight="1" x14ac:dyDescent="0.2">
      <c r="A18" s="70"/>
      <c r="B18" s="87"/>
      <c r="C18" s="99">
        <v>625</v>
      </c>
      <c r="D18" s="70">
        <v>41</v>
      </c>
      <c r="E18" s="70" t="s">
        <v>656</v>
      </c>
      <c r="F18" s="78">
        <v>0</v>
      </c>
      <c r="G18" s="78">
        <v>0</v>
      </c>
      <c r="H18" s="306">
        <v>156.4</v>
      </c>
      <c r="I18" s="78">
        <v>0</v>
      </c>
      <c r="J18" s="78">
        <v>156</v>
      </c>
      <c r="K18" s="85"/>
      <c r="L18" s="7"/>
      <c r="M18" s="8"/>
      <c r="N18" s="8"/>
      <c r="O18" s="8"/>
    </row>
    <row r="19" spans="1:15" ht="15.75" customHeight="1" x14ac:dyDescent="0.2">
      <c r="A19" s="70"/>
      <c r="B19" s="87"/>
      <c r="C19" s="99">
        <v>631001</v>
      </c>
      <c r="D19" s="70">
        <v>41</v>
      </c>
      <c r="E19" s="70" t="s">
        <v>26</v>
      </c>
      <c r="F19" s="78">
        <v>200</v>
      </c>
      <c r="G19" s="78">
        <v>200</v>
      </c>
      <c r="H19" s="306">
        <v>48.65</v>
      </c>
      <c r="I19" s="78">
        <f t="shared" si="0"/>
        <v>24.324999999999999</v>
      </c>
      <c r="J19" s="78">
        <v>200</v>
      </c>
      <c r="K19" s="85"/>
      <c r="L19" s="7"/>
      <c r="M19" s="8"/>
      <c r="N19" s="8"/>
      <c r="O19" s="8"/>
    </row>
    <row r="20" spans="1:15" ht="15.75" customHeight="1" x14ac:dyDescent="0.2">
      <c r="A20" s="70"/>
      <c r="B20" s="87"/>
      <c r="C20" s="99">
        <v>636001</v>
      </c>
      <c r="D20" s="70">
        <v>41</v>
      </c>
      <c r="E20" s="70" t="s">
        <v>27</v>
      </c>
      <c r="F20" s="78">
        <v>150</v>
      </c>
      <c r="G20" s="78">
        <v>150</v>
      </c>
      <c r="H20" s="306">
        <v>52.52</v>
      </c>
      <c r="I20" s="78">
        <f t="shared" si="0"/>
        <v>35.013333333333335</v>
      </c>
      <c r="J20" s="78">
        <v>150</v>
      </c>
      <c r="K20" s="85"/>
      <c r="L20" s="7"/>
      <c r="M20" s="8"/>
      <c r="N20" s="8"/>
      <c r="O20" s="8"/>
    </row>
    <row r="21" spans="1:15" ht="15.75" customHeight="1" x14ac:dyDescent="0.2">
      <c r="A21" s="70"/>
      <c r="B21" s="87"/>
      <c r="C21" s="99">
        <v>632001</v>
      </c>
      <c r="D21" s="70">
        <v>41</v>
      </c>
      <c r="E21" s="70" t="s">
        <v>28</v>
      </c>
      <c r="F21" s="78">
        <v>2763</v>
      </c>
      <c r="G21" s="78">
        <v>2763</v>
      </c>
      <c r="H21" s="306">
        <v>3571.44</v>
      </c>
      <c r="I21" s="78">
        <f t="shared" si="0"/>
        <v>129.25950054288816</v>
      </c>
      <c r="J21" s="78">
        <v>3571</v>
      </c>
      <c r="K21" s="85"/>
      <c r="L21" s="7"/>
      <c r="M21" s="8"/>
      <c r="N21" s="8"/>
      <c r="O21" s="8"/>
    </row>
    <row r="22" spans="1:15" ht="15.75" customHeight="1" x14ac:dyDescent="0.2">
      <c r="A22" s="70"/>
      <c r="B22" s="87"/>
      <c r="C22" s="268" t="s">
        <v>29</v>
      </c>
      <c r="D22" s="70">
        <v>41</v>
      </c>
      <c r="E22" s="70" t="s">
        <v>30</v>
      </c>
      <c r="F22" s="78">
        <v>1302</v>
      </c>
      <c r="G22" s="78">
        <v>1302</v>
      </c>
      <c r="H22" s="306">
        <v>1228.28</v>
      </c>
      <c r="I22" s="78">
        <f t="shared" si="0"/>
        <v>94.337941628264204</v>
      </c>
      <c r="J22" s="78">
        <v>1228</v>
      </c>
      <c r="K22" s="85"/>
      <c r="L22" s="7"/>
      <c r="M22" s="8"/>
      <c r="N22" s="8"/>
      <c r="O22" s="8"/>
    </row>
    <row r="23" spans="1:15" ht="15.75" customHeight="1" x14ac:dyDescent="0.2">
      <c r="A23" s="70"/>
      <c r="B23" s="87"/>
      <c r="C23" s="268" t="s">
        <v>31</v>
      </c>
      <c r="D23" s="70">
        <v>41</v>
      </c>
      <c r="E23" s="70" t="s">
        <v>32</v>
      </c>
      <c r="F23" s="78">
        <v>7300</v>
      </c>
      <c r="G23" s="78">
        <v>7300</v>
      </c>
      <c r="H23" s="306">
        <v>7634.84</v>
      </c>
      <c r="I23" s="78">
        <f t="shared" si="0"/>
        <v>104.58684931506849</v>
      </c>
      <c r="J23" s="78">
        <v>12000</v>
      </c>
      <c r="K23" s="85"/>
      <c r="L23" s="7"/>
      <c r="M23" s="8"/>
      <c r="N23" s="8"/>
      <c r="O23" s="8"/>
    </row>
    <row r="24" spans="1:15" ht="15.75" customHeight="1" x14ac:dyDescent="0.2">
      <c r="A24" s="70"/>
      <c r="B24" s="87"/>
      <c r="C24" s="268" t="s">
        <v>33</v>
      </c>
      <c r="D24" s="70">
        <v>41</v>
      </c>
      <c r="E24" s="70" t="s">
        <v>525</v>
      </c>
      <c r="F24" s="78">
        <v>1990</v>
      </c>
      <c r="G24" s="78">
        <v>1990</v>
      </c>
      <c r="H24" s="306">
        <v>434.06</v>
      </c>
      <c r="I24" s="78">
        <f t="shared" si="0"/>
        <v>21.81206030150754</v>
      </c>
      <c r="J24" s="78">
        <v>1990</v>
      </c>
      <c r="K24" s="85"/>
      <c r="L24" s="7"/>
      <c r="M24" s="8"/>
      <c r="N24" s="8"/>
      <c r="O24" s="8"/>
    </row>
    <row r="25" spans="1:15" ht="15.75" customHeight="1" x14ac:dyDescent="0.2">
      <c r="A25" s="70"/>
      <c r="B25" s="87"/>
      <c r="C25" s="268" t="s">
        <v>34</v>
      </c>
      <c r="D25" s="70">
        <v>41</v>
      </c>
      <c r="E25" s="70" t="s">
        <v>35</v>
      </c>
      <c r="F25" s="78">
        <v>660</v>
      </c>
      <c r="G25" s="78">
        <v>660</v>
      </c>
      <c r="H25" s="306">
        <v>489.95</v>
      </c>
      <c r="I25" s="78">
        <f t="shared" si="0"/>
        <v>74.234848484848484</v>
      </c>
      <c r="J25" s="78">
        <v>660</v>
      </c>
      <c r="K25" s="85"/>
      <c r="L25" s="7"/>
      <c r="M25" s="8"/>
      <c r="N25" s="8"/>
      <c r="O25" s="8"/>
    </row>
    <row r="26" spans="1:15" ht="15.75" customHeight="1" x14ac:dyDescent="0.2">
      <c r="A26" s="70"/>
      <c r="B26" s="87"/>
      <c r="C26" s="268" t="s">
        <v>36</v>
      </c>
      <c r="D26" s="70">
        <v>41</v>
      </c>
      <c r="E26" s="70" t="s">
        <v>37</v>
      </c>
      <c r="F26" s="78">
        <v>760</v>
      </c>
      <c r="G26" s="78">
        <v>760</v>
      </c>
      <c r="H26" s="306">
        <v>554.59</v>
      </c>
      <c r="I26" s="78">
        <f t="shared" si="0"/>
        <v>72.972368421052636</v>
      </c>
      <c r="J26" s="78">
        <v>760</v>
      </c>
      <c r="K26" s="85"/>
      <c r="L26" s="7"/>
      <c r="M26" s="8"/>
      <c r="N26" s="8"/>
      <c r="O26" s="8"/>
    </row>
    <row r="27" spans="1:15" ht="15.75" customHeight="1" x14ac:dyDescent="0.2">
      <c r="A27" s="70"/>
      <c r="B27" s="87"/>
      <c r="C27" s="268" t="s">
        <v>38</v>
      </c>
      <c r="D27" s="70">
        <v>41</v>
      </c>
      <c r="E27" s="70" t="s">
        <v>39</v>
      </c>
      <c r="F27" s="78">
        <v>430</v>
      </c>
      <c r="G27" s="78">
        <v>430</v>
      </c>
      <c r="H27" s="306">
        <v>105.2</v>
      </c>
      <c r="I27" s="78">
        <f t="shared" si="0"/>
        <v>24.465116279069768</v>
      </c>
      <c r="J27" s="78">
        <v>430</v>
      </c>
      <c r="K27" s="85"/>
      <c r="L27" s="7"/>
      <c r="M27" s="8"/>
      <c r="N27" s="8"/>
      <c r="O27" s="8"/>
    </row>
    <row r="28" spans="1:15" ht="15.75" customHeight="1" x14ac:dyDescent="0.2">
      <c r="A28" s="70"/>
      <c r="B28" s="87"/>
      <c r="C28" s="268">
        <v>632003</v>
      </c>
      <c r="D28" s="70">
        <v>41</v>
      </c>
      <c r="E28" s="70" t="s">
        <v>40</v>
      </c>
      <c r="F28" s="78">
        <v>5000</v>
      </c>
      <c r="G28" s="78">
        <v>5000</v>
      </c>
      <c r="H28" s="306">
        <v>2756.61</v>
      </c>
      <c r="I28" s="78">
        <f t="shared" si="0"/>
        <v>55.132199999999997</v>
      </c>
      <c r="J28" s="78">
        <v>5000</v>
      </c>
      <c r="K28" s="85"/>
      <c r="L28" s="7"/>
      <c r="M28" s="8"/>
      <c r="N28" s="8"/>
      <c r="O28" s="8"/>
    </row>
    <row r="29" spans="1:15" ht="15.75" customHeight="1" x14ac:dyDescent="0.2">
      <c r="A29" s="70"/>
      <c r="B29" s="87"/>
      <c r="C29" s="268" t="s">
        <v>41</v>
      </c>
      <c r="D29" s="70">
        <v>41</v>
      </c>
      <c r="E29" s="70" t="s">
        <v>42</v>
      </c>
      <c r="F29" s="78">
        <v>300</v>
      </c>
      <c r="G29" s="78">
        <v>300</v>
      </c>
      <c r="H29" s="306">
        <v>182.1</v>
      </c>
      <c r="I29" s="78">
        <f t="shared" si="0"/>
        <v>60.699999999999996</v>
      </c>
      <c r="J29" s="78">
        <v>300</v>
      </c>
      <c r="K29" s="85"/>
      <c r="L29" s="7"/>
      <c r="M29" s="8"/>
      <c r="N29" s="8"/>
      <c r="O29" s="8"/>
    </row>
    <row r="30" spans="1:15" ht="15.75" customHeight="1" x14ac:dyDescent="0.2">
      <c r="A30" s="70"/>
      <c r="B30" s="87"/>
      <c r="C30" s="268" t="s">
        <v>43</v>
      </c>
      <c r="D30" s="70">
        <v>41</v>
      </c>
      <c r="E30" s="70" t="s">
        <v>623</v>
      </c>
      <c r="F30" s="78">
        <v>2100</v>
      </c>
      <c r="G30" s="78">
        <v>2100</v>
      </c>
      <c r="H30" s="306">
        <v>3125.21</v>
      </c>
      <c r="I30" s="78">
        <f t="shared" si="0"/>
        <v>148.81952380952382</v>
      </c>
      <c r="J30" s="78">
        <v>2100</v>
      </c>
      <c r="K30" s="85"/>
      <c r="L30" s="7"/>
      <c r="M30" s="8"/>
      <c r="N30" s="8"/>
      <c r="O30" s="8"/>
    </row>
    <row r="31" spans="1:15" ht="15.75" customHeight="1" x14ac:dyDescent="0.2">
      <c r="A31" s="70"/>
      <c r="B31" s="87"/>
      <c r="C31" s="99">
        <v>633001</v>
      </c>
      <c r="D31" s="70">
        <v>41</v>
      </c>
      <c r="E31" s="70" t="s">
        <v>799</v>
      </c>
      <c r="F31" s="78">
        <v>0</v>
      </c>
      <c r="G31" s="78">
        <v>0</v>
      </c>
      <c r="H31" s="306">
        <v>611.22</v>
      </c>
      <c r="I31" s="78">
        <v>0</v>
      </c>
      <c r="J31" s="78">
        <v>612</v>
      </c>
      <c r="K31" s="85"/>
      <c r="L31" s="7"/>
      <c r="M31" s="8"/>
      <c r="N31" s="8"/>
      <c r="O31" s="8"/>
    </row>
    <row r="32" spans="1:15" ht="15.75" customHeight="1" x14ac:dyDescent="0.2">
      <c r="A32" s="70"/>
      <c r="B32" s="87"/>
      <c r="C32" s="99">
        <v>633003</v>
      </c>
      <c r="D32" s="70">
        <v>41</v>
      </c>
      <c r="E32" s="70" t="s">
        <v>800</v>
      </c>
      <c r="F32" s="78">
        <v>0</v>
      </c>
      <c r="G32" s="78">
        <v>0</v>
      </c>
      <c r="H32" s="306">
        <v>360.3</v>
      </c>
      <c r="I32" s="78">
        <v>0</v>
      </c>
      <c r="J32" s="78">
        <v>360</v>
      </c>
      <c r="K32" s="85"/>
      <c r="L32" s="7"/>
      <c r="M32" s="8"/>
      <c r="N32" s="8"/>
      <c r="O32" s="8"/>
    </row>
    <row r="33" spans="1:15" ht="15.75" customHeight="1" x14ac:dyDescent="0.2">
      <c r="A33" s="70"/>
      <c r="B33" s="87"/>
      <c r="C33" s="99">
        <v>633004</v>
      </c>
      <c r="D33" s="70">
        <v>41</v>
      </c>
      <c r="E33" s="70" t="s">
        <v>801</v>
      </c>
      <c r="F33" s="78">
        <v>0</v>
      </c>
      <c r="G33" s="78">
        <v>0</v>
      </c>
      <c r="H33" s="306">
        <v>4670.16</v>
      </c>
      <c r="I33" s="78">
        <v>0</v>
      </c>
      <c r="J33" s="78">
        <v>5000</v>
      </c>
      <c r="K33" s="85"/>
      <c r="L33" s="7"/>
      <c r="M33" s="8"/>
      <c r="N33" s="8"/>
      <c r="O33" s="8"/>
    </row>
    <row r="34" spans="1:15" ht="15.75" customHeight="1" x14ac:dyDescent="0.2">
      <c r="A34" s="70"/>
      <c r="B34" s="87"/>
      <c r="C34" s="268" t="s">
        <v>45</v>
      </c>
      <c r="D34" s="70">
        <v>41</v>
      </c>
      <c r="E34" s="70" t="s">
        <v>658</v>
      </c>
      <c r="F34" s="78">
        <v>1940</v>
      </c>
      <c r="G34" s="78">
        <v>1940</v>
      </c>
      <c r="H34" s="306">
        <v>1682.92</v>
      </c>
      <c r="I34" s="78">
        <f t="shared" si="0"/>
        <v>86.748453608247416</v>
      </c>
      <c r="J34" s="78">
        <v>2000</v>
      </c>
      <c r="K34" s="85"/>
      <c r="L34" s="7"/>
      <c r="M34" s="8"/>
      <c r="N34" s="8"/>
      <c r="O34" s="8"/>
    </row>
    <row r="35" spans="1:15" ht="15.75" customHeight="1" x14ac:dyDescent="0.2">
      <c r="A35" s="70"/>
      <c r="B35" s="87"/>
      <c r="C35" s="268" t="s">
        <v>46</v>
      </c>
      <c r="D35" s="70">
        <v>41</v>
      </c>
      <c r="E35" s="70" t="s">
        <v>659</v>
      </c>
      <c r="F35" s="78">
        <v>800</v>
      </c>
      <c r="G35" s="78">
        <v>800</v>
      </c>
      <c r="H35" s="306">
        <v>721.3</v>
      </c>
      <c r="I35" s="78">
        <f t="shared" si="0"/>
        <v>90.162499999999994</v>
      </c>
      <c r="J35" s="78">
        <v>1000</v>
      </c>
      <c r="K35" s="85"/>
      <c r="L35" s="7"/>
      <c r="M35" s="8"/>
      <c r="N35" s="8"/>
      <c r="O35" s="8"/>
    </row>
    <row r="36" spans="1:15" ht="15.75" customHeight="1" x14ac:dyDescent="0.2">
      <c r="A36" s="70"/>
      <c r="B36" s="87"/>
      <c r="C36" s="268" t="s">
        <v>47</v>
      </c>
      <c r="D36" s="70">
        <v>41</v>
      </c>
      <c r="E36" s="70" t="s">
        <v>657</v>
      </c>
      <c r="F36" s="78">
        <v>2000</v>
      </c>
      <c r="G36" s="78">
        <v>2000</v>
      </c>
      <c r="H36" s="306">
        <v>3342.82</v>
      </c>
      <c r="I36" s="78">
        <f t="shared" si="0"/>
        <v>167.14100000000002</v>
      </c>
      <c r="J36" s="78">
        <v>4000</v>
      </c>
      <c r="K36" s="85"/>
      <c r="L36" s="7"/>
      <c r="M36" s="8"/>
      <c r="N36" s="8"/>
      <c r="O36" s="8"/>
    </row>
    <row r="37" spans="1:15" ht="15.75" customHeight="1" x14ac:dyDescent="0.2">
      <c r="A37" s="70"/>
      <c r="B37" s="87"/>
      <c r="C37" s="268">
        <v>633006</v>
      </c>
      <c r="D37" s="70">
        <v>41</v>
      </c>
      <c r="E37" s="70" t="s">
        <v>7</v>
      </c>
      <c r="F37" s="78">
        <v>650</v>
      </c>
      <c r="G37" s="78">
        <v>650</v>
      </c>
      <c r="H37" s="306">
        <v>1197.6500000000001</v>
      </c>
      <c r="I37" s="78">
        <f t="shared" si="0"/>
        <v>184.25384615384615</v>
      </c>
      <c r="J37" s="78">
        <v>1500</v>
      </c>
      <c r="K37" s="85"/>
      <c r="L37" s="7"/>
      <c r="M37" s="8"/>
      <c r="N37" s="8"/>
      <c r="O37" s="8"/>
    </row>
    <row r="38" spans="1:15" ht="15.75" customHeight="1" x14ac:dyDescent="0.2">
      <c r="A38" s="70"/>
      <c r="B38" s="87"/>
      <c r="C38" s="268" t="s">
        <v>48</v>
      </c>
      <c r="D38" s="70">
        <v>41</v>
      </c>
      <c r="E38" s="70" t="s">
        <v>49</v>
      </c>
      <c r="F38" s="78">
        <v>168</v>
      </c>
      <c r="G38" s="78">
        <v>168</v>
      </c>
      <c r="H38" s="306">
        <v>179.62</v>
      </c>
      <c r="I38" s="78">
        <f t="shared" si="0"/>
        <v>106.91666666666666</v>
      </c>
      <c r="J38" s="78">
        <v>200</v>
      </c>
      <c r="K38" s="85"/>
      <c r="L38" s="7"/>
      <c r="M38" s="8"/>
      <c r="N38" s="8"/>
      <c r="O38" s="8"/>
    </row>
    <row r="39" spans="1:15" ht="15.75" customHeight="1" x14ac:dyDescent="0.2">
      <c r="A39" s="70"/>
      <c r="B39" s="87"/>
      <c r="C39" s="268" t="s">
        <v>50</v>
      </c>
      <c r="D39" s="70">
        <v>41</v>
      </c>
      <c r="E39" s="70" t="s">
        <v>51</v>
      </c>
      <c r="F39" s="78">
        <v>660</v>
      </c>
      <c r="G39" s="78">
        <v>660</v>
      </c>
      <c r="H39" s="306">
        <v>106.04</v>
      </c>
      <c r="I39" s="78">
        <f t="shared" si="0"/>
        <v>16.066666666666666</v>
      </c>
      <c r="J39" s="78">
        <v>660</v>
      </c>
      <c r="K39" s="85"/>
      <c r="L39" s="7"/>
      <c r="M39" s="8"/>
      <c r="N39" s="8"/>
      <c r="O39" s="8"/>
    </row>
    <row r="40" spans="1:15" ht="15.75" customHeight="1" x14ac:dyDescent="0.2">
      <c r="A40" s="70"/>
      <c r="B40" s="87"/>
      <c r="C40" s="268">
        <v>633009</v>
      </c>
      <c r="D40" s="70">
        <v>41</v>
      </c>
      <c r="E40" s="70" t="s">
        <v>52</v>
      </c>
      <c r="F40" s="78">
        <v>87</v>
      </c>
      <c r="G40" s="78">
        <v>87</v>
      </c>
      <c r="H40" s="306">
        <v>130.6</v>
      </c>
      <c r="I40" s="78">
        <f t="shared" si="0"/>
        <v>150.11494252873564</v>
      </c>
      <c r="J40" s="78">
        <v>150</v>
      </c>
      <c r="K40" s="85"/>
      <c r="L40" s="7"/>
      <c r="M40" s="8"/>
      <c r="N40" s="8"/>
      <c r="O40" s="8"/>
    </row>
    <row r="41" spans="1:15" ht="15.75" customHeight="1" x14ac:dyDescent="0.2">
      <c r="A41" s="70"/>
      <c r="B41" s="87"/>
      <c r="C41" s="268">
        <v>633016</v>
      </c>
      <c r="D41" s="70">
        <v>41</v>
      </c>
      <c r="E41" s="70" t="s">
        <v>471</v>
      </c>
      <c r="F41" s="78">
        <v>1400</v>
      </c>
      <c r="G41" s="78">
        <v>1400</v>
      </c>
      <c r="H41" s="306">
        <v>968.35</v>
      </c>
      <c r="I41" s="78">
        <f t="shared" si="0"/>
        <v>69.167857142857144</v>
      </c>
      <c r="J41" s="78">
        <v>1400</v>
      </c>
      <c r="K41" s="85"/>
      <c r="L41" s="7"/>
      <c r="M41" s="8"/>
      <c r="N41" s="8"/>
      <c r="O41" s="8"/>
    </row>
    <row r="42" spans="1:15" ht="15.75" customHeight="1" x14ac:dyDescent="0.2">
      <c r="A42" s="70"/>
      <c r="B42" s="80"/>
      <c r="C42" s="268">
        <v>634001</v>
      </c>
      <c r="D42" s="70">
        <v>41</v>
      </c>
      <c r="E42" s="70" t="s">
        <v>598</v>
      </c>
      <c r="F42" s="78">
        <v>2200</v>
      </c>
      <c r="G42" s="78">
        <v>2200</v>
      </c>
      <c r="H42" s="306">
        <v>1141.95</v>
      </c>
      <c r="I42" s="78">
        <f t="shared" si="0"/>
        <v>51.906818181818181</v>
      </c>
      <c r="J42" s="78">
        <v>2200</v>
      </c>
      <c r="K42" s="85"/>
      <c r="L42" s="7"/>
      <c r="M42" s="8"/>
      <c r="N42" s="8"/>
      <c r="O42" s="8"/>
    </row>
    <row r="43" spans="1:15" ht="15.75" customHeight="1" x14ac:dyDescent="0.2">
      <c r="A43" s="70"/>
      <c r="B43" s="87"/>
      <c r="C43" s="268" t="s">
        <v>53</v>
      </c>
      <c r="D43" s="70">
        <v>41</v>
      </c>
      <c r="E43" s="70" t="s">
        <v>472</v>
      </c>
      <c r="F43" s="78">
        <v>3200</v>
      </c>
      <c r="G43" s="78">
        <v>3200</v>
      </c>
      <c r="H43" s="306">
        <v>3424.73</v>
      </c>
      <c r="I43" s="78">
        <f t="shared" si="0"/>
        <v>107.02281250000001</v>
      </c>
      <c r="J43" s="78">
        <v>4500</v>
      </c>
      <c r="K43" s="85"/>
      <c r="L43" s="7"/>
      <c r="M43" s="8"/>
      <c r="N43" s="8"/>
      <c r="O43" s="8"/>
    </row>
    <row r="44" spans="1:15" ht="15.75" customHeight="1" x14ac:dyDescent="0.2">
      <c r="A44" s="70"/>
      <c r="B44" s="87"/>
      <c r="C44" s="268" t="s">
        <v>5</v>
      </c>
      <c r="D44" s="70">
        <v>41</v>
      </c>
      <c r="E44" s="70" t="s">
        <v>6</v>
      </c>
      <c r="F44" s="78">
        <v>187</v>
      </c>
      <c r="G44" s="78">
        <v>187</v>
      </c>
      <c r="H44" s="306">
        <v>50</v>
      </c>
      <c r="I44" s="78">
        <f t="shared" si="0"/>
        <v>26.737967914438503</v>
      </c>
      <c r="J44" s="78">
        <v>187</v>
      </c>
      <c r="K44" s="85"/>
      <c r="L44" s="7"/>
      <c r="M44" s="8"/>
      <c r="N44" s="8"/>
      <c r="O44" s="8"/>
    </row>
    <row r="45" spans="1:15" ht="15.75" customHeight="1" x14ac:dyDescent="0.2">
      <c r="A45" s="70"/>
      <c r="B45" s="87"/>
      <c r="C45" s="268">
        <v>634003</v>
      </c>
      <c r="D45" s="70">
        <v>41</v>
      </c>
      <c r="E45" s="70" t="s">
        <v>526</v>
      </c>
      <c r="F45" s="78">
        <v>800</v>
      </c>
      <c r="G45" s="78">
        <v>800</v>
      </c>
      <c r="H45" s="306">
        <v>472.89</v>
      </c>
      <c r="I45" s="78">
        <f t="shared" si="0"/>
        <v>59.111249999999991</v>
      </c>
      <c r="J45" s="78">
        <v>800</v>
      </c>
      <c r="K45" s="85"/>
      <c r="L45" s="7"/>
      <c r="M45" s="8"/>
      <c r="N45" s="8"/>
      <c r="O45" s="8"/>
    </row>
    <row r="46" spans="1:15" ht="15.75" customHeight="1" x14ac:dyDescent="0.2">
      <c r="A46" s="70"/>
      <c r="B46" s="87"/>
      <c r="C46" s="268" t="s">
        <v>54</v>
      </c>
      <c r="D46" s="70">
        <v>41</v>
      </c>
      <c r="E46" s="70" t="s">
        <v>55</v>
      </c>
      <c r="F46" s="78">
        <v>2300</v>
      </c>
      <c r="G46" s="78">
        <v>2300</v>
      </c>
      <c r="H46" s="306">
        <v>879.66</v>
      </c>
      <c r="I46" s="78">
        <f t="shared" si="0"/>
        <v>38.246086956521737</v>
      </c>
      <c r="J46" s="78">
        <v>2300</v>
      </c>
      <c r="K46" s="85"/>
      <c r="L46" s="7"/>
      <c r="M46" s="8"/>
      <c r="N46" s="8"/>
      <c r="O46" s="8"/>
    </row>
    <row r="47" spans="1:15" ht="15.75" customHeight="1" x14ac:dyDescent="0.2">
      <c r="A47" s="70"/>
      <c r="B47" s="87"/>
      <c r="C47" s="268">
        <v>635002</v>
      </c>
      <c r="D47" s="70">
        <v>41</v>
      </c>
      <c r="E47" s="70" t="s">
        <v>527</v>
      </c>
      <c r="F47" s="78">
        <v>400</v>
      </c>
      <c r="G47" s="78">
        <v>400</v>
      </c>
      <c r="H47" s="306">
        <v>62</v>
      </c>
      <c r="I47" s="78">
        <f t="shared" si="0"/>
        <v>15.5</v>
      </c>
      <c r="J47" s="78">
        <v>400</v>
      </c>
      <c r="K47" s="85"/>
      <c r="L47" s="7"/>
      <c r="M47" s="8"/>
      <c r="N47" s="8"/>
      <c r="O47" s="8"/>
    </row>
    <row r="48" spans="1:15" ht="15.75" customHeight="1" x14ac:dyDescent="0.2">
      <c r="A48" s="70"/>
      <c r="B48" s="87"/>
      <c r="C48" s="268">
        <v>635004</v>
      </c>
      <c r="D48" s="70">
        <v>41</v>
      </c>
      <c r="E48" s="70" t="s">
        <v>57</v>
      </c>
      <c r="F48" s="78">
        <v>201</v>
      </c>
      <c r="G48" s="78">
        <v>201</v>
      </c>
      <c r="H48" s="306">
        <v>0</v>
      </c>
      <c r="I48" s="78">
        <f t="shared" si="0"/>
        <v>0</v>
      </c>
      <c r="J48" s="78">
        <v>201</v>
      </c>
      <c r="K48" s="85"/>
      <c r="L48" s="7"/>
      <c r="M48" s="8"/>
      <c r="N48" s="8"/>
      <c r="O48" s="8"/>
    </row>
    <row r="49" spans="1:20" ht="15.75" customHeight="1" x14ac:dyDescent="0.2">
      <c r="A49" s="70"/>
      <c r="B49" s="87"/>
      <c r="C49" s="268">
        <v>635005</v>
      </c>
      <c r="D49" s="70">
        <v>41</v>
      </c>
      <c r="E49" s="70" t="s">
        <v>58</v>
      </c>
      <c r="F49" s="78">
        <v>1140</v>
      </c>
      <c r="G49" s="78">
        <v>1140</v>
      </c>
      <c r="H49" s="306">
        <v>1082.43</v>
      </c>
      <c r="I49" s="78">
        <f t="shared" si="0"/>
        <v>94.95</v>
      </c>
      <c r="J49" s="78">
        <v>1140</v>
      </c>
      <c r="K49" s="85"/>
      <c r="L49" s="7"/>
      <c r="M49" s="8"/>
      <c r="N49" s="8"/>
      <c r="O49" s="8"/>
    </row>
    <row r="50" spans="1:20" ht="15.75" customHeight="1" x14ac:dyDescent="0.2">
      <c r="A50" s="70"/>
      <c r="B50" s="70"/>
      <c r="C50" s="268" t="s">
        <v>59</v>
      </c>
      <c r="D50" s="70">
        <v>41</v>
      </c>
      <c r="E50" s="70" t="s">
        <v>60</v>
      </c>
      <c r="F50" s="78">
        <v>3500</v>
      </c>
      <c r="G50" s="78">
        <v>3500</v>
      </c>
      <c r="H50" s="306">
        <v>1103.8499999999999</v>
      </c>
      <c r="I50" s="78">
        <f t="shared" si="0"/>
        <v>31.538571428571426</v>
      </c>
      <c r="J50" s="78">
        <v>3500</v>
      </c>
      <c r="K50" s="85"/>
      <c r="L50" s="7"/>
      <c r="M50" s="8"/>
      <c r="N50" s="8"/>
      <c r="O50" s="8"/>
    </row>
    <row r="51" spans="1:20" ht="15.75" customHeight="1" x14ac:dyDescent="0.2">
      <c r="A51" s="70"/>
      <c r="B51" s="87"/>
      <c r="C51" s="268" t="s">
        <v>61</v>
      </c>
      <c r="D51" s="70">
        <v>41</v>
      </c>
      <c r="E51" s="70" t="s">
        <v>742</v>
      </c>
      <c r="F51" s="78">
        <v>4200</v>
      </c>
      <c r="G51" s="78">
        <v>4200</v>
      </c>
      <c r="H51" s="306">
        <v>1060</v>
      </c>
      <c r="I51" s="78">
        <f t="shared" si="0"/>
        <v>25.238095238095237</v>
      </c>
      <c r="J51" s="78">
        <v>4200</v>
      </c>
      <c r="K51" s="85"/>
      <c r="L51" s="7"/>
      <c r="M51" s="8"/>
      <c r="N51" s="8"/>
      <c r="O51" s="8"/>
    </row>
    <row r="52" spans="1:20" ht="15.75" customHeight="1" x14ac:dyDescent="0.2">
      <c r="A52" s="70"/>
      <c r="B52" s="87"/>
      <c r="C52" s="268" t="s">
        <v>528</v>
      </c>
      <c r="D52" s="70">
        <v>41</v>
      </c>
      <c r="E52" s="70" t="s">
        <v>529</v>
      </c>
      <c r="F52" s="78">
        <v>54</v>
      </c>
      <c r="G52" s="78">
        <v>54</v>
      </c>
      <c r="H52" s="306">
        <v>54</v>
      </c>
      <c r="I52" s="78">
        <f t="shared" si="0"/>
        <v>100</v>
      </c>
      <c r="J52" s="78">
        <v>54</v>
      </c>
      <c r="K52" s="85"/>
      <c r="L52" s="7"/>
      <c r="M52" s="8"/>
      <c r="N52" s="8"/>
      <c r="O52" s="8"/>
    </row>
    <row r="53" spans="1:20" ht="15.75" customHeight="1" x14ac:dyDescent="0.2">
      <c r="A53" s="70"/>
      <c r="B53" s="87"/>
      <c r="C53" s="268" t="s">
        <v>62</v>
      </c>
      <c r="D53" s="70">
        <v>41</v>
      </c>
      <c r="E53" s="70" t="s">
        <v>289</v>
      </c>
      <c r="F53" s="78">
        <v>1500</v>
      </c>
      <c r="G53" s="78">
        <v>1500</v>
      </c>
      <c r="H53" s="306">
        <v>816</v>
      </c>
      <c r="I53" s="78">
        <f t="shared" si="0"/>
        <v>54.400000000000006</v>
      </c>
      <c r="J53" s="78">
        <v>1500</v>
      </c>
      <c r="K53" s="85"/>
      <c r="L53" s="7"/>
      <c r="M53" s="8"/>
      <c r="N53" s="8"/>
      <c r="O53" s="8"/>
    </row>
    <row r="54" spans="1:20" ht="15.75" customHeight="1" x14ac:dyDescent="0.2">
      <c r="A54" s="70"/>
      <c r="B54" s="87"/>
      <c r="C54" s="268">
        <v>637003</v>
      </c>
      <c r="D54" s="70">
        <v>41</v>
      </c>
      <c r="E54" s="70" t="s">
        <v>660</v>
      </c>
      <c r="F54" s="78">
        <v>60</v>
      </c>
      <c r="G54" s="78">
        <v>60</v>
      </c>
      <c r="H54" s="306">
        <v>115.2</v>
      </c>
      <c r="I54" s="78">
        <f t="shared" si="0"/>
        <v>192.00000000000003</v>
      </c>
      <c r="J54" s="78">
        <v>115</v>
      </c>
      <c r="K54" s="85"/>
      <c r="L54" s="7"/>
      <c r="M54" s="8"/>
      <c r="N54" s="8"/>
      <c r="O54" s="8"/>
    </row>
    <row r="55" spans="1:20" ht="15.75" customHeight="1" x14ac:dyDescent="0.2">
      <c r="A55" s="70"/>
      <c r="B55" s="87"/>
      <c r="C55" s="268" t="s">
        <v>661</v>
      </c>
      <c r="D55" s="70">
        <v>41</v>
      </c>
      <c r="E55" s="70" t="s">
        <v>662</v>
      </c>
      <c r="F55" s="78">
        <v>336</v>
      </c>
      <c r="G55" s="78">
        <v>336</v>
      </c>
      <c r="H55" s="306">
        <v>0</v>
      </c>
      <c r="I55" s="78">
        <f t="shared" si="0"/>
        <v>0</v>
      </c>
      <c r="J55" s="78">
        <v>329</v>
      </c>
      <c r="K55" s="85"/>
      <c r="L55" s="7"/>
      <c r="M55" s="8"/>
      <c r="N55" s="8"/>
      <c r="O55" s="8"/>
    </row>
    <row r="56" spans="1:20" ht="15.75" customHeight="1" x14ac:dyDescent="0.2">
      <c r="A56" s="70"/>
      <c r="B56" s="87"/>
      <c r="C56" s="268" t="s">
        <v>375</v>
      </c>
      <c r="D56" s="70">
        <v>41</v>
      </c>
      <c r="E56" s="70" t="s">
        <v>376</v>
      </c>
      <c r="F56" s="78">
        <v>70</v>
      </c>
      <c r="G56" s="78">
        <v>70</v>
      </c>
      <c r="H56" s="306">
        <v>79.680000000000007</v>
      </c>
      <c r="I56" s="78">
        <f t="shared" si="0"/>
        <v>113.82857142857144</v>
      </c>
      <c r="J56" s="78">
        <v>80</v>
      </c>
      <c r="K56" s="85"/>
      <c r="L56" s="7"/>
      <c r="M56" s="8"/>
      <c r="N56" s="8"/>
      <c r="O56" s="8"/>
    </row>
    <row r="57" spans="1:20" ht="15.75" customHeight="1" x14ac:dyDescent="0.2">
      <c r="A57" s="70"/>
      <c r="B57" s="87"/>
      <c r="C57" s="268" t="s">
        <v>663</v>
      </c>
      <c r="D57" s="70">
        <v>41</v>
      </c>
      <c r="E57" s="70" t="s">
        <v>664</v>
      </c>
      <c r="F57" s="78">
        <v>1000</v>
      </c>
      <c r="G57" s="78">
        <v>1000</v>
      </c>
      <c r="H57" s="306">
        <v>0</v>
      </c>
      <c r="I57" s="78">
        <f t="shared" si="0"/>
        <v>0</v>
      </c>
      <c r="J57" s="78">
        <v>1000</v>
      </c>
      <c r="K57" s="85"/>
      <c r="L57" s="7"/>
      <c r="M57" s="8"/>
      <c r="N57" s="8"/>
      <c r="O57" s="8"/>
    </row>
    <row r="58" spans="1:20" ht="15.75" customHeight="1" x14ac:dyDescent="0.2">
      <c r="A58" s="70"/>
      <c r="B58" s="87"/>
      <c r="C58" s="268" t="s">
        <v>665</v>
      </c>
      <c r="D58" s="70">
        <v>41</v>
      </c>
      <c r="E58" s="70" t="s">
        <v>667</v>
      </c>
      <c r="F58" s="78">
        <v>30</v>
      </c>
      <c r="G58" s="78">
        <v>30</v>
      </c>
      <c r="H58" s="306">
        <v>0</v>
      </c>
      <c r="I58" s="78">
        <f t="shared" si="0"/>
        <v>0</v>
      </c>
      <c r="J58" s="78">
        <v>30</v>
      </c>
      <c r="K58" s="85"/>
      <c r="L58" s="7"/>
      <c r="M58" s="8"/>
      <c r="N58" s="8"/>
      <c r="O58" s="8"/>
    </row>
    <row r="59" spans="1:20" ht="15.75" customHeight="1" x14ac:dyDescent="0.2">
      <c r="A59" s="70"/>
      <c r="B59" s="87"/>
      <c r="C59" s="268">
        <v>637011</v>
      </c>
      <c r="D59" s="70">
        <v>41</v>
      </c>
      <c r="E59" s="70" t="s">
        <v>666</v>
      </c>
      <c r="F59" s="78">
        <v>1000</v>
      </c>
      <c r="G59" s="78">
        <v>1000</v>
      </c>
      <c r="H59" s="306">
        <v>1476.64</v>
      </c>
      <c r="I59" s="78">
        <f t="shared" si="0"/>
        <v>147.66400000000002</v>
      </c>
      <c r="J59" s="78">
        <v>1500</v>
      </c>
      <c r="K59" s="85"/>
      <c r="L59" s="7"/>
      <c r="M59" s="8"/>
      <c r="N59" s="8"/>
      <c r="O59" s="8"/>
    </row>
    <row r="60" spans="1:20" ht="15.75" customHeight="1" x14ac:dyDescent="0.2">
      <c r="A60" s="70"/>
      <c r="B60" s="87"/>
      <c r="C60" s="268">
        <v>637012</v>
      </c>
      <c r="D60" s="70">
        <v>41</v>
      </c>
      <c r="E60" s="70" t="s">
        <v>353</v>
      </c>
      <c r="F60" s="78">
        <v>500</v>
      </c>
      <c r="G60" s="78">
        <v>500</v>
      </c>
      <c r="H60" s="306">
        <v>741</v>
      </c>
      <c r="I60" s="78">
        <f t="shared" si="0"/>
        <v>148.19999999999999</v>
      </c>
      <c r="J60" s="78">
        <v>1000</v>
      </c>
      <c r="K60" s="85"/>
      <c r="L60" s="7"/>
      <c r="M60" s="8"/>
      <c r="N60" s="8"/>
      <c r="O60" s="8"/>
    </row>
    <row r="61" spans="1:20" ht="15.75" customHeight="1" x14ac:dyDescent="0.2">
      <c r="A61" s="70"/>
      <c r="B61" s="87"/>
      <c r="C61" s="268" t="s">
        <v>377</v>
      </c>
      <c r="D61" s="70">
        <v>41</v>
      </c>
      <c r="E61" s="70" t="s">
        <v>533</v>
      </c>
      <c r="F61" s="78">
        <v>977</v>
      </c>
      <c r="G61" s="78">
        <v>977</v>
      </c>
      <c r="H61" s="306">
        <v>0</v>
      </c>
      <c r="I61" s="78">
        <f t="shared" si="0"/>
        <v>0</v>
      </c>
      <c r="J61" s="78">
        <v>0</v>
      </c>
      <c r="K61" s="85"/>
      <c r="L61" s="7"/>
      <c r="M61" s="8"/>
      <c r="N61" s="8"/>
      <c r="O61" s="8"/>
    </row>
    <row r="62" spans="1:20" ht="15.75" customHeight="1" x14ac:dyDescent="0.2">
      <c r="A62" s="70"/>
      <c r="B62" s="87"/>
      <c r="C62" s="268">
        <v>637014</v>
      </c>
      <c r="D62" s="70">
        <v>41</v>
      </c>
      <c r="E62" s="70" t="s">
        <v>63</v>
      </c>
      <c r="F62" s="78">
        <v>7508</v>
      </c>
      <c r="G62" s="78">
        <v>7508</v>
      </c>
      <c r="H62" s="306">
        <v>6043.55</v>
      </c>
      <c r="I62" s="78">
        <f t="shared" si="0"/>
        <v>80.494805540756531</v>
      </c>
      <c r="J62" s="78">
        <v>7508</v>
      </c>
      <c r="K62" s="85"/>
      <c r="L62" s="7"/>
      <c r="M62" s="8"/>
      <c r="N62" s="8"/>
      <c r="O62" s="8"/>
      <c r="T62" s="6"/>
    </row>
    <row r="63" spans="1:20" ht="15.75" customHeight="1" x14ac:dyDescent="0.2">
      <c r="A63" s="70"/>
      <c r="B63" s="87"/>
      <c r="C63" s="268" t="s">
        <v>64</v>
      </c>
      <c r="D63" s="70">
        <v>41</v>
      </c>
      <c r="E63" s="70" t="s">
        <v>65</v>
      </c>
      <c r="F63" s="78">
        <v>2888</v>
      </c>
      <c r="G63" s="78">
        <v>2888</v>
      </c>
      <c r="H63" s="306">
        <v>2364.19</v>
      </c>
      <c r="I63" s="78">
        <f t="shared" si="0"/>
        <v>81.86253462603878</v>
      </c>
      <c r="J63" s="78">
        <v>2888</v>
      </c>
      <c r="K63" s="85"/>
      <c r="L63" s="7"/>
      <c r="M63" s="8"/>
      <c r="N63" s="8"/>
      <c r="O63" s="8"/>
    </row>
    <row r="64" spans="1:20" ht="15.75" customHeight="1" x14ac:dyDescent="0.2">
      <c r="A64" s="70"/>
      <c r="B64" s="87"/>
      <c r="C64" s="268" t="s">
        <v>84</v>
      </c>
      <c r="D64" s="70">
        <v>41</v>
      </c>
      <c r="E64" s="70" t="s">
        <v>668</v>
      </c>
      <c r="F64" s="78">
        <v>0</v>
      </c>
      <c r="G64" s="78">
        <v>0</v>
      </c>
      <c r="H64" s="306">
        <v>0</v>
      </c>
      <c r="I64" s="78">
        <v>0</v>
      </c>
      <c r="J64" s="78">
        <v>0</v>
      </c>
      <c r="K64" s="85"/>
      <c r="L64" s="7"/>
      <c r="M64" s="8"/>
      <c r="N64" s="8"/>
      <c r="O64" s="8"/>
    </row>
    <row r="65" spans="1:21" ht="15.75" customHeight="1" x14ac:dyDescent="0.2">
      <c r="A65" s="70"/>
      <c r="B65" s="87"/>
      <c r="C65" s="268" t="s">
        <v>66</v>
      </c>
      <c r="D65" s="70">
        <v>41</v>
      </c>
      <c r="E65" s="70" t="s">
        <v>722</v>
      </c>
      <c r="F65" s="78">
        <v>699</v>
      </c>
      <c r="G65" s="78">
        <v>699</v>
      </c>
      <c r="H65" s="306">
        <v>1082.68</v>
      </c>
      <c r="I65" s="78">
        <f t="shared" si="0"/>
        <v>154.88984263233192</v>
      </c>
      <c r="J65" s="78">
        <v>1100</v>
      </c>
      <c r="K65" s="85"/>
      <c r="L65" s="7"/>
      <c r="M65" s="8"/>
      <c r="N65" s="8"/>
      <c r="O65" s="8"/>
    </row>
    <row r="66" spans="1:21" ht="15.75" customHeight="1" x14ac:dyDescent="0.2">
      <c r="A66" s="70"/>
      <c r="B66" s="87"/>
      <c r="C66" s="99">
        <v>637016</v>
      </c>
      <c r="D66" s="70">
        <v>41</v>
      </c>
      <c r="E66" s="70" t="s">
        <v>67</v>
      </c>
      <c r="F66" s="78">
        <v>2400</v>
      </c>
      <c r="G66" s="78">
        <v>2400</v>
      </c>
      <c r="H66" s="306">
        <v>2269</v>
      </c>
      <c r="I66" s="78">
        <f t="shared" si="0"/>
        <v>94.541666666666671</v>
      </c>
      <c r="J66" s="78">
        <v>2900</v>
      </c>
      <c r="K66" s="85"/>
      <c r="L66" s="7"/>
      <c r="M66" s="8"/>
      <c r="N66" s="8"/>
      <c r="O66" s="8"/>
    </row>
    <row r="67" spans="1:21" ht="15.75" customHeight="1" x14ac:dyDescent="0.2">
      <c r="A67" s="70"/>
      <c r="B67" s="87"/>
      <c r="C67" s="99">
        <v>637023</v>
      </c>
      <c r="D67" s="70">
        <v>41</v>
      </c>
      <c r="E67" s="70" t="s">
        <v>354</v>
      </c>
      <c r="F67" s="78">
        <v>600</v>
      </c>
      <c r="G67" s="78">
        <v>600</v>
      </c>
      <c r="H67" s="306">
        <v>356.5</v>
      </c>
      <c r="I67" s="78">
        <f t="shared" si="0"/>
        <v>59.416666666666664</v>
      </c>
      <c r="J67" s="78">
        <v>600</v>
      </c>
      <c r="K67" s="85"/>
      <c r="L67" s="7"/>
      <c r="M67" s="8"/>
      <c r="N67" s="8"/>
      <c r="O67" s="8"/>
    </row>
    <row r="68" spans="1:21" ht="15.75" customHeight="1" x14ac:dyDescent="0.2">
      <c r="A68" s="70"/>
      <c r="B68" s="87"/>
      <c r="C68" s="99">
        <v>637004</v>
      </c>
      <c r="D68" s="70">
        <v>41</v>
      </c>
      <c r="E68" s="70" t="s">
        <v>473</v>
      </c>
      <c r="F68" s="78">
        <v>150</v>
      </c>
      <c r="G68" s="78">
        <v>150</v>
      </c>
      <c r="H68" s="306">
        <v>114.13</v>
      </c>
      <c r="I68" s="78">
        <f t="shared" si="0"/>
        <v>76.086666666666673</v>
      </c>
      <c r="J68" s="78">
        <v>150</v>
      </c>
      <c r="K68" s="85"/>
      <c r="L68" s="7"/>
      <c r="M68" s="8"/>
      <c r="N68" s="8"/>
      <c r="O68" s="8"/>
    </row>
    <row r="69" spans="1:21" ht="15.75" customHeight="1" x14ac:dyDescent="0.2">
      <c r="A69" s="70"/>
      <c r="B69" s="87"/>
      <c r="C69" s="99">
        <v>642015</v>
      </c>
      <c r="D69" s="70">
        <v>41</v>
      </c>
      <c r="E69" s="70" t="s">
        <v>511</v>
      </c>
      <c r="F69" s="78">
        <v>0</v>
      </c>
      <c r="G69" s="78">
        <v>0</v>
      </c>
      <c r="H69" s="306">
        <v>186.93</v>
      </c>
      <c r="I69" s="78">
        <v>0</v>
      </c>
      <c r="J69" s="78">
        <v>187</v>
      </c>
      <c r="K69" s="85"/>
      <c r="L69" s="7"/>
      <c r="M69" s="8"/>
      <c r="N69" s="8"/>
      <c r="O69" s="8"/>
    </row>
    <row r="70" spans="1:21" ht="15.75" customHeight="1" x14ac:dyDescent="0.2">
      <c r="A70" s="70"/>
      <c r="B70" s="70"/>
      <c r="C70" s="268" t="s">
        <v>534</v>
      </c>
      <c r="D70" s="70">
        <v>41</v>
      </c>
      <c r="E70" s="70" t="s">
        <v>535</v>
      </c>
      <c r="F70" s="78">
        <v>0</v>
      </c>
      <c r="G70" s="78">
        <v>0</v>
      </c>
      <c r="H70" s="306">
        <v>0</v>
      </c>
      <c r="I70" s="78">
        <v>0</v>
      </c>
      <c r="J70" s="78">
        <v>0</v>
      </c>
      <c r="K70" s="85"/>
      <c r="L70" s="7"/>
      <c r="M70" s="8"/>
      <c r="N70" s="8"/>
      <c r="O70" s="8"/>
    </row>
    <row r="71" spans="1:21" ht="15.75" customHeight="1" x14ac:dyDescent="0.2">
      <c r="A71" s="70"/>
      <c r="B71" s="70"/>
      <c r="C71" s="268">
        <v>637026</v>
      </c>
      <c r="D71" s="70">
        <v>41</v>
      </c>
      <c r="E71" s="70" t="s">
        <v>474</v>
      </c>
      <c r="F71" s="78">
        <v>3720</v>
      </c>
      <c r="G71" s="78">
        <v>3720</v>
      </c>
      <c r="H71" s="306">
        <v>2580</v>
      </c>
      <c r="I71" s="78">
        <f t="shared" si="0"/>
        <v>69.354838709677423</v>
      </c>
      <c r="J71" s="78">
        <v>3720</v>
      </c>
      <c r="K71" s="85"/>
      <c r="L71" s="7"/>
      <c r="M71" s="8"/>
      <c r="N71" s="8"/>
      <c r="O71" s="8"/>
    </row>
    <row r="72" spans="1:21" ht="15.75" customHeight="1" x14ac:dyDescent="0.2">
      <c r="A72" s="70"/>
      <c r="B72" s="70"/>
      <c r="C72" s="268" t="s">
        <v>669</v>
      </c>
      <c r="D72" s="70">
        <v>41</v>
      </c>
      <c r="E72" s="70" t="s">
        <v>670</v>
      </c>
      <c r="F72" s="78">
        <v>0</v>
      </c>
      <c r="G72" s="78">
        <v>0</v>
      </c>
      <c r="H72" s="306">
        <v>800</v>
      </c>
      <c r="I72" s="78">
        <v>0</v>
      </c>
      <c r="J72" s="78">
        <v>800</v>
      </c>
      <c r="K72" s="85"/>
      <c r="L72" s="7"/>
      <c r="M72" s="8"/>
      <c r="N72" s="8"/>
      <c r="O72" s="8"/>
    </row>
    <row r="73" spans="1:21" ht="15.75" customHeight="1" x14ac:dyDescent="0.2">
      <c r="A73" s="70"/>
      <c r="B73" s="70"/>
      <c r="C73" s="268" t="s">
        <v>676</v>
      </c>
      <c r="D73" s="70">
        <v>41</v>
      </c>
      <c r="E73" s="70" t="s">
        <v>834</v>
      </c>
      <c r="F73" s="78">
        <v>0</v>
      </c>
      <c r="G73" s="78">
        <v>0</v>
      </c>
      <c r="H73" s="306">
        <v>756.68</v>
      </c>
      <c r="I73" s="78">
        <v>0</v>
      </c>
      <c r="J73" s="78">
        <v>757</v>
      </c>
      <c r="K73" s="85"/>
      <c r="L73" s="7"/>
      <c r="M73" s="8"/>
      <c r="N73" s="8"/>
      <c r="O73" s="8"/>
    </row>
    <row r="74" spans="1:21" ht="15.75" customHeight="1" x14ac:dyDescent="0.2">
      <c r="A74" s="76" t="s">
        <v>421</v>
      </c>
      <c r="B74" s="70"/>
      <c r="C74" s="99"/>
      <c r="D74" s="159"/>
      <c r="E74" s="159" t="s">
        <v>69</v>
      </c>
      <c r="F74" s="217">
        <f>SUM(F12:F73)</f>
        <v>380591</v>
      </c>
      <c r="G74" s="217">
        <f t="shared" ref="G74:H74" si="1">SUM(G12:G73)</f>
        <v>380591</v>
      </c>
      <c r="H74" s="307">
        <f t="shared" si="1"/>
        <v>284626.92</v>
      </c>
      <c r="I74" s="218">
        <f t="shared" si="0"/>
        <v>74.785509904332997</v>
      </c>
      <c r="J74" s="217">
        <f>SUM(J12:J73)</f>
        <v>399384</v>
      </c>
      <c r="K74" s="190">
        <f>SUM(H74)</f>
        <v>284626.92</v>
      </c>
      <c r="L74" s="190">
        <f>SUM(I74)</f>
        <v>74.785509904332997</v>
      </c>
      <c r="M74" s="190">
        <f>SUM(J74)</f>
        <v>399384</v>
      </c>
      <c r="N74" s="190" t="e">
        <f>SUM(#REF!)</f>
        <v>#REF!</v>
      </c>
      <c r="O74" s="190" t="e">
        <f>SUM(#REF!)</f>
        <v>#REF!</v>
      </c>
      <c r="P74" s="64"/>
      <c r="Q74" s="64"/>
      <c r="R74" s="8">
        <f>SUM(F74)</f>
        <v>380591</v>
      </c>
      <c r="S74" s="8">
        <f t="shared" ref="S74:T74" si="2">SUM(G74)</f>
        <v>380591</v>
      </c>
      <c r="T74" s="8">
        <f t="shared" si="2"/>
        <v>284626.92</v>
      </c>
      <c r="U74" s="8">
        <f>SUM(J74)</f>
        <v>399384</v>
      </c>
    </row>
    <row r="75" spans="1:21" s="6" customFormat="1" ht="15.75" customHeight="1" x14ac:dyDescent="0.2">
      <c r="A75" s="117"/>
      <c r="B75" s="117" t="s">
        <v>448</v>
      </c>
      <c r="C75" s="118"/>
      <c r="D75" s="119"/>
      <c r="E75" s="117"/>
      <c r="F75" s="13"/>
      <c r="G75" s="13"/>
      <c r="H75" s="308"/>
      <c r="I75" s="13"/>
      <c r="J75" s="13"/>
      <c r="K75" s="13"/>
      <c r="L75" s="15"/>
      <c r="M75" s="171"/>
      <c r="N75" s="171"/>
      <c r="O75" s="171"/>
    </row>
    <row r="76" spans="1:21" ht="15.75" customHeight="1" x14ac:dyDescent="0.2">
      <c r="A76" s="76" t="s">
        <v>447</v>
      </c>
      <c r="B76" s="70"/>
      <c r="C76" s="99">
        <v>637026.61100000003</v>
      </c>
      <c r="D76" s="70">
        <v>41</v>
      </c>
      <c r="E76" s="70" t="s">
        <v>831</v>
      </c>
      <c r="F76" s="78">
        <v>8120</v>
      </c>
      <c r="G76" s="78">
        <v>8120</v>
      </c>
      <c r="H76" s="306">
        <v>3305.3</v>
      </c>
      <c r="I76" s="78">
        <f t="shared" si="0"/>
        <v>40.705665024630541</v>
      </c>
      <c r="J76" s="78">
        <v>3305</v>
      </c>
      <c r="K76" s="85"/>
      <c r="L76" s="7"/>
      <c r="M76" s="8"/>
      <c r="N76" s="8"/>
      <c r="O76" s="8"/>
    </row>
    <row r="77" spans="1:21" ht="15.75" customHeight="1" x14ac:dyDescent="0.2">
      <c r="A77" s="70"/>
      <c r="B77" s="70"/>
      <c r="C77" s="268" t="s">
        <v>68</v>
      </c>
      <c r="D77" s="70">
        <v>41</v>
      </c>
      <c r="E77" s="70" t="s">
        <v>830</v>
      </c>
      <c r="F77" s="78">
        <v>2500</v>
      </c>
      <c r="G77" s="78">
        <v>2500</v>
      </c>
      <c r="H77" s="306">
        <v>1025.8800000000001</v>
      </c>
      <c r="I77" s="78">
        <f t="shared" ref="I77:I140" si="3">SUM(H77/G77)*100</f>
        <v>41.035200000000003</v>
      </c>
      <c r="J77" s="78">
        <v>1026</v>
      </c>
      <c r="K77" s="85"/>
      <c r="L77" s="7"/>
      <c r="M77" s="8"/>
      <c r="N77" s="8"/>
      <c r="O77" s="8"/>
    </row>
    <row r="78" spans="1:21" ht="15.75" customHeight="1" x14ac:dyDescent="0.2">
      <c r="A78" s="76" t="s">
        <v>447</v>
      </c>
      <c r="B78" s="70"/>
      <c r="C78" s="99"/>
      <c r="D78" s="159"/>
      <c r="E78" s="159" t="s">
        <v>69</v>
      </c>
      <c r="F78" s="218">
        <f>SUM(F76:F77)</f>
        <v>10620</v>
      </c>
      <c r="G78" s="218">
        <f t="shared" ref="G78:H78" si="4">SUM(G76:G77)</f>
        <v>10620</v>
      </c>
      <c r="H78" s="309">
        <f t="shared" si="4"/>
        <v>4331.18</v>
      </c>
      <c r="I78" s="218">
        <f t="shared" si="3"/>
        <v>40.783239171374767</v>
      </c>
      <c r="J78" s="218">
        <f>SUM(J76:J77)</f>
        <v>4331</v>
      </c>
      <c r="K78" s="8">
        <f>SUM(H78)</f>
        <v>4331.18</v>
      </c>
      <c r="L78" s="8">
        <f>SUM(I78)</f>
        <v>40.783239171374767</v>
      </c>
      <c r="M78" s="8">
        <f>SUM(J78)</f>
        <v>4331</v>
      </c>
      <c r="N78" s="8" t="e">
        <f>SUM(#REF!)</f>
        <v>#REF!</v>
      </c>
      <c r="O78" s="8" t="e">
        <f>SUM(#REF!)</f>
        <v>#REF!</v>
      </c>
      <c r="R78" s="8">
        <f>SUM(F78)</f>
        <v>10620</v>
      </c>
      <c r="S78" s="8">
        <f t="shared" ref="S78:T78" si="5">SUM(G78)</f>
        <v>10620</v>
      </c>
      <c r="T78" s="8">
        <f t="shared" si="5"/>
        <v>4331.18</v>
      </c>
      <c r="U78" s="8">
        <f>SUM(J78)</f>
        <v>4331</v>
      </c>
    </row>
    <row r="79" spans="1:21" s="6" customFormat="1" ht="15.75" customHeight="1" x14ac:dyDescent="0.2">
      <c r="A79" s="117"/>
      <c r="B79" s="117" t="s">
        <v>402</v>
      </c>
      <c r="C79" s="118"/>
      <c r="D79" s="119"/>
      <c r="E79" s="117"/>
      <c r="F79" s="13"/>
      <c r="G79" s="13"/>
      <c r="H79" s="308"/>
      <c r="I79" s="13"/>
      <c r="J79" s="13"/>
      <c r="K79" s="13"/>
      <c r="L79" s="171"/>
      <c r="M79" s="8"/>
      <c r="N79" s="171"/>
      <c r="O79" s="171"/>
    </row>
    <row r="80" spans="1:21" ht="15.75" customHeight="1" x14ac:dyDescent="0.2">
      <c r="A80" s="70"/>
      <c r="B80" s="120" t="s">
        <v>70</v>
      </c>
      <c r="C80" s="98"/>
      <c r="D80" s="76"/>
      <c r="E80" s="76" t="s">
        <v>71</v>
      </c>
      <c r="F80" s="78"/>
      <c r="G80" s="78"/>
      <c r="H80" s="348"/>
      <c r="I80" s="78"/>
      <c r="J80" s="88"/>
      <c r="K80" s="13"/>
      <c r="L80" s="8"/>
      <c r="M80" s="8"/>
      <c r="N80" s="8"/>
      <c r="O80" s="8"/>
    </row>
    <row r="81" spans="1:21" ht="15.75" customHeight="1" x14ac:dyDescent="0.2">
      <c r="A81" s="121" t="s">
        <v>319</v>
      </c>
      <c r="B81" s="70"/>
      <c r="C81" s="99" t="s">
        <v>21</v>
      </c>
      <c r="D81" s="70">
        <v>41</v>
      </c>
      <c r="E81" s="70" t="s">
        <v>72</v>
      </c>
      <c r="F81" s="220">
        <v>3000</v>
      </c>
      <c r="G81" s="220">
        <v>3000</v>
      </c>
      <c r="H81" s="310">
        <v>2250</v>
      </c>
      <c r="I81" s="347">
        <f t="shared" si="3"/>
        <v>75</v>
      </c>
      <c r="J81" s="220">
        <v>3000</v>
      </c>
      <c r="K81" s="209"/>
      <c r="L81" s="8"/>
      <c r="M81" s="8"/>
      <c r="N81" s="8"/>
      <c r="O81" s="8"/>
    </row>
    <row r="82" spans="1:21" ht="15.75" customHeight="1" x14ac:dyDescent="0.2">
      <c r="A82" s="70"/>
      <c r="B82" s="70"/>
      <c r="C82" s="268" t="s">
        <v>19</v>
      </c>
      <c r="D82" s="70">
        <v>41</v>
      </c>
      <c r="E82" s="70" t="s">
        <v>73</v>
      </c>
      <c r="F82" s="78">
        <v>1050</v>
      </c>
      <c r="G82" s="78">
        <v>1050</v>
      </c>
      <c r="H82" s="306">
        <v>696.33</v>
      </c>
      <c r="I82" s="78">
        <f t="shared" si="3"/>
        <v>66.317142857142869</v>
      </c>
      <c r="J82" s="78">
        <v>1050</v>
      </c>
      <c r="K82" s="85"/>
      <c r="L82" s="8"/>
      <c r="M82" s="8"/>
      <c r="N82" s="8"/>
      <c r="O82" s="8"/>
    </row>
    <row r="83" spans="1:21" ht="15.75" customHeight="1" x14ac:dyDescent="0.2">
      <c r="A83" s="70"/>
      <c r="B83" s="70"/>
      <c r="C83" s="99">
        <v>637001</v>
      </c>
      <c r="D83" s="70">
        <v>41</v>
      </c>
      <c r="E83" s="70" t="s">
        <v>74</v>
      </c>
      <c r="F83" s="78">
        <v>50</v>
      </c>
      <c r="G83" s="78">
        <v>50</v>
      </c>
      <c r="H83" s="306">
        <v>0</v>
      </c>
      <c r="I83" s="78">
        <f t="shared" si="3"/>
        <v>0</v>
      </c>
      <c r="J83" s="78">
        <v>0</v>
      </c>
      <c r="K83" s="85"/>
      <c r="L83" s="8"/>
      <c r="M83" s="8"/>
      <c r="N83" s="8"/>
      <c r="O83" s="8"/>
    </row>
    <row r="84" spans="1:21" ht="15.75" customHeight="1" x14ac:dyDescent="0.2">
      <c r="A84" s="121" t="s">
        <v>319</v>
      </c>
      <c r="B84" s="70"/>
      <c r="C84" s="99">
        <v>637011</v>
      </c>
      <c r="D84" s="70">
        <v>41</v>
      </c>
      <c r="E84" s="70" t="s">
        <v>75</v>
      </c>
      <c r="F84" s="78">
        <v>2500</v>
      </c>
      <c r="G84" s="78">
        <v>2500</v>
      </c>
      <c r="H84" s="306">
        <v>2000</v>
      </c>
      <c r="I84" s="78">
        <f t="shared" si="3"/>
        <v>80</v>
      </c>
      <c r="J84" s="78">
        <v>2900</v>
      </c>
      <c r="K84" s="85"/>
      <c r="L84" s="8"/>
      <c r="M84" s="8"/>
      <c r="N84" s="8"/>
      <c r="O84" s="8"/>
    </row>
    <row r="85" spans="1:21" ht="15.75" customHeight="1" x14ac:dyDescent="0.2">
      <c r="A85" s="121"/>
      <c r="B85" s="70"/>
      <c r="C85" s="99">
        <v>637005</v>
      </c>
      <c r="D85" s="70">
        <v>41</v>
      </c>
      <c r="E85" s="70" t="s">
        <v>741</v>
      </c>
      <c r="F85" s="78">
        <v>15840</v>
      </c>
      <c r="G85" s="78">
        <v>15840</v>
      </c>
      <c r="H85" s="306">
        <v>12529.51</v>
      </c>
      <c r="I85" s="78">
        <f t="shared" si="3"/>
        <v>79.100441919191923</v>
      </c>
      <c r="J85" s="78">
        <v>15840</v>
      </c>
      <c r="K85" s="78">
        <v>13880</v>
      </c>
      <c r="L85" s="78">
        <v>13880</v>
      </c>
      <c r="M85" s="78">
        <v>13880</v>
      </c>
      <c r="N85" s="78">
        <v>13880</v>
      </c>
      <c r="O85" s="78">
        <v>13880</v>
      </c>
    </row>
    <row r="86" spans="1:21" ht="15.75" customHeight="1" x14ac:dyDescent="0.2">
      <c r="A86" s="121" t="s">
        <v>319</v>
      </c>
      <c r="B86" s="70"/>
      <c r="C86" s="99">
        <v>637012</v>
      </c>
      <c r="D86" s="70">
        <v>41</v>
      </c>
      <c r="E86" s="70" t="s">
        <v>536</v>
      </c>
      <c r="F86" s="78">
        <v>1800</v>
      </c>
      <c r="G86" s="78">
        <v>1800</v>
      </c>
      <c r="H86" s="306">
        <v>2303.9</v>
      </c>
      <c r="I86" s="78">
        <f t="shared" si="3"/>
        <v>127.99444444444445</v>
      </c>
      <c r="J86" s="78">
        <v>2500</v>
      </c>
      <c r="K86" s="85"/>
      <c r="L86" s="8"/>
      <c r="M86" s="8"/>
      <c r="N86" s="8"/>
      <c r="O86" s="8"/>
    </row>
    <row r="87" spans="1:21" ht="15.75" customHeight="1" x14ac:dyDescent="0.2">
      <c r="A87" s="121"/>
      <c r="B87" s="70"/>
      <c r="C87" s="99">
        <v>637035</v>
      </c>
      <c r="D87" s="70">
        <v>41</v>
      </c>
      <c r="E87" s="70" t="s">
        <v>614</v>
      </c>
      <c r="F87" s="78">
        <v>10</v>
      </c>
      <c r="G87" s="78">
        <v>10</v>
      </c>
      <c r="H87" s="306">
        <v>6.68</v>
      </c>
      <c r="I87" s="78">
        <f t="shared" si="3"/>
        <v>66.8</v>
      </c>
      <c r="J87" s="78">
        <v>10</v>
      </c>
      <c r="K87" s="85"/>
      <c r="L87" s="8"/>
      <c r="M87" s="8"/>
      <c r="N87" s="8"/>
      <c r="O87" s="8"/>
    </row>
    <row r="88" spans="1:21" ht="15.75" customHeight="1" x14ac:dyDescent="0.2">
      <c r="A88" s="121" t="s">
        <v>319</v>
      </c>
      <c r="B88" s="70"/>
      <c r="C88" s="70"/>
      <c r="D88" s="70"/>
      <c r="E88" s="76" t="s">
        <v>69</v>
      </c>
      <c r="F88" s="179">
        <f>SUM(F81:F87)</f>
        <v>24250</v>
      </c>
      <c r="G88" s="179">
        <f t="shared" ref="G88:H88" si="6">SUM(G81:G87)</f>
        <v>24250</v>
      </c>
      <c r="H88" s="311">
        <f t="shared" si="6"/>
        <v>19786.420000000002</v>
      </c>
      <c r="I88" s="218">
        <f t="shared" si="3"/>
        <v>81.593484536082485</v>
      </c>
      <c r="J88" s="179">
        <f>SUM(J81:J87)</f>
        <v>25300</v>
      </c>
      <c r="K88" s="26">
        <f>SUM(H88)</f>
        <v>19786.420000000002</v>
      </c>
      <c r="L88" s="26">
        <f>SUM(I88)</f>
        <v>81.593484536082485</v>
      </c>
      <c r="M88" s="26">
        <f>SUM(J88)</f>
        <v>25300</v>
      </c>
      <c r="N88" s="26" t="e">
        <f>SUM(#REF!)</f>
        <v>#REF!</v>
      </c>
      <c r="O88" s="26" t="e">
        <f>SUM(#REF!)</f>
        <v>#REF!</v>
      </c>
      <c r="R88" s="8">
        <f>SUM(F88)</f>
        <v>24250</v>
      </c>
      <c r="S88" s="8">
        <f t="shared" ref="S88:T88" si="7">SUM(G88)</f>
        <v>24250</v>
      </c>
      <c r="T88" s="8">
        <f t="shared" si="7"/>
        <v>19786.420000000002</v>
      </c>
      <c r="U88" s="8">
        <f>SUM(J88)</f>
        <v>25300</v>
      </c>
    </row>
    <row r="89" spans="1:21" ht="15.75" customHeight="1" x14ac:dyDescent="0.2">
      <c r="A89" s="121" t="s">
        <v>250</v>
      </c>
      <c r="B89" s="76" t="s">
        <v>540</v>
      </c>
      <c r="C89" s="70"/>
      <c r="D89" s="70"/>
      <c r="E89" s="76" t="s">
        <v>867</v>
      </c>
      <c r="F89" s="78"/>
      <c r="G89" s="78"/>
      <c r="H89" s="306"/>
      <c r="I89" s="78"/>
      <c r="J89" s="78"/>
      <c r="K89" s="13"/>
      <c r="L89" s="26"/>
      <c r="M89" s="8"/>
      <c r="N89" s="26"/>
      <c r="O89" s="26"/>
    </row>
    <row r="90" spans="1:21" ht="15.75" customHeight="1" x14ac:dyDescent="0.2">
      <c r="A90" s="70"/>
      <c r="B90" s="70"/>
      <c r="C90" s="70">
        <v>633.63699999999994</v>
      </c>
      <c r="D90" s="70">
        <v>111</v>
      </c>
      <c r="E90" s="70" t="s">
        <v>765</v>
      </c>
      <c r="F90" s="78">
        <v>0</v>
      </c>
      <c r="G90" s="78">
        <v>0</v>
      </c>
      <c r="H90" s="306">
        <v>3367.52</v>
      </c>
      <c r="I90" s="78">
        <v>0</v>
      </c>
      <c r="J90" s="78">
        <v>3368</v>
      </c>
      <c r="K90" s="13"/>
      <c r="L90" s="26"/>
      <c r="M90" s="8"/>
      <c r="N90" s="26"/>
      <c r="O90" s="26"/>
    </row>
    <row r="91" spans="1:21" ht="15.75" customHeight="1" x14ac:dyDescent="0.2">
      <c r="A91" s="121" t="s">
        <v>250</v>
      </c>
      <c r="B91" s="70"/>
      <c r="C91" s="70"/>
      <c r="D91" s="70"/>
      <c r="E91" s="76" t="s">
        <v>69</v>
      </c>
      <c r="F91" s="179">
        <f>SUM(F90)</f>
        <v>0</v>
      </c>
      <c r="G91" s="179">
        <f t="shared" ref="G91:H91" si="8">SUM(G90)</f>
        <v>0</v>
      </c>
      <c r="H91" s="311">
        <f t="shared" si="8"/>
        <v>3367.52</v>
      </c>
      <c r="I91" s="218">
        <v>0</v>
      </c>
      <c r="J91" s="179">
        <f>SUM(J90)</f>
        <v>3368</v>
      </c>
      <c r="K91" s="26">
        <f>SUM(H91)</f>
        <v>3367.52</v>
      </c>
      <c r="L91" s="26">
        <f>SUM(I91)</f>
        <v>0</v>
      </c>
      <c r="M91" s="26">
        <f>SUM(J91)</f>
        <v>3368</v>
      </c>
      <c r="N91" s="26" t="e">
        <f>SUM(#REF!)</f>
        <v>#REF!</v>
      </c>
      <c r="O91" s="26" t="e">
        <f>SUM(#REF!)</f>
        <v>#REF!</v>
      </c>
      <c r="R91" s="8">
        <f>SUM(F91)</f>
        <v>0</v>
      </c>
      <c r="S91" s="8">
        <f t="shared" ref="S91:T91" si="9">SUM(G91)</f>
        <v>0</v>
      </c>
      <c r="T91" s="8">
        <f t="shared" si="9"/>
        <v>3367.52</v>
      </c>
      <c r="U91" s="8">
        <f>SUM(J91)</f>
        <v>3368</v>
      </c>
    </row>
    <row r="92" spans="1:21" s="14" customFormat="1" ht="15.75" customHeight="1" x14ac:dyDescent="0.2">
      <c r="A92" s="84" t="s">
        <v>320</v>
      </c>
      <c r="B92" s="104"/>
      <c r="C92" s="104"/>
      <c r="D92" s="104"/>
      <c r="E92" s="104"/>
      <c r="F92" s="13"/>
      <c r="G92" s="13"/>
      <c r="H92" s="65"/>
      <c r="I92" s="13"/>
      <c r="J92" s="13"/>
      <c r="K92" s="13"/>
      <c r="L92" s="170"/>
      <c r="M92" s="8"/>
      <c r="N92" s="170"/>
      <c r="O92" s="170"/>
    </row>
    <row r="93" spans="1:21" s="12" customFormat="1" ht="15.75" customHeight="1" x14ac:dyDescent="0.2">
      <c r="A93" s="104"/>
      <c r="B93" s="117" t="s">
        <v>453</v>
      </c>
      <c r="C93" s="103"/>
      <c r="D93" s="104"/>
      <c r="E93" s="104"/>
      <c r="F93" s="13"/>
      <c r="G93" s="13"/>
      <c r="H93" s="65"/>
      <c r="I93" s="13"/>
      <c r="J93" s="13"/>
      <c r="K93" s="13"/>
      <c r="L93" s="172"/>
      <c r="M93" s="8"/>
      <c r="N93" s="172"/>
      <c r="O93" s="172"/>
    </row>
    <row r="94" spans="1:21" ht="15.75" customHeight="1" x14ac:dyDescent="0.2">
      <c r="A94" s="121" t="s">
        <v>409</v>
      </c>
      <c r="B94" s="120" t="s">
        <v>76</v>
      </c>
      <c r="C94" s="99" t="s">
        <v>23</v>
      </c>
      <c r="D94" s="70">
        <v>111</v>
      </c>
      <c r="E94" s="70" t="s">
        <v>77</v>
      </c>
      <c r="F94" s="78">
        <v>6399</v>
      </c>
      <c r="G94" s="78">
        <v>6399</v>
      </c>
      <c r="H94" s="306">
        <v>6399</v>
      </c>
      <c r="I94" s="78">
        <f t="shared" si="3"/>
        <v>100</v>
      </c>
      <c r="J94" s="78">
        <v>6738</v>
      </c>
      <c r="K94" s="85"/>
      <c r="L94" s="8"/>
      <c r="M94" s="8"/>
      <c r="N94" s="8"/>
      <c r="O94" s="8"/>
    </row>
    <row r="95" spans="1:21" ht="15.75" customHeight="1" x14ac:dyDescent="0.2">
      <c r="A95" s="70"/>
      <c r="B95" s="87"/>
      <c r="C95" s="99">
        <v>611</v>
      </c>
      <c r="D95" s="70">
        <v>41</v>
      </c>
      <c r="E95" s="70" t="s">
        <v>78</v>
      </c>
      <c r="F95" s="252">
        <v>4808</v>
      </c>
      <c r="G95" s="252">
        <v>4808</v>
      </c>
      <c r="H95" s="252">
        <v>2579.5</v>
      </c>
      <c r="I95" s="78">
        <f t="shared" si="3"/>
        <v>53.650166389351085</v>
      </c>
      <c r="J95" s="252">
        <v>4808</v>
      </c>
      <c r="K95" s="85"/>
      <c r="L95" s="8"/>
      <c r="M95" s="8"/>
      <c r="N95" s="8"/>
      <c r="O95" s="8"/>
    </row>
    <row r="96" spans="1:21" ht="15.75" customHeight="1" x14ac:dyDescent="0.2">
      <c r="A96" s="70"/>
      <c r="B96" s="87"/>
      <c r="C96" s="268" t="s">
        <v>19</v>
      </c>
      <c r="D96" s="70">
        <v>41</v>
      </c>
      <c r="E96" s="70" t="s">
        <v>79</v>
      </c>
      <c r="F96" s="88">
        <v>2143</v>
      </c>
      <c r="G96" s="88">
        <v>2143</v>
      </c>
      <c r="H96" s="252">
        <v>1580.14</v>
      </c>
      <c r="I96" s="78">
        <f t="shared" si="3"/>
        <v>73.73495100326646</v>
      </c>
      <c r="J96" s="88">
        <v>2143</v>
      </c>
      <c r="K96" s="85"/>
      <c r="L96" s="8"/>
      <c r="M96" s="8"/>
      <c r="N96" s="8"/>
      <c r="O96" s="8"/>
    </row>
    <row r="97" spans="1:21" ht="15.75" customHeight="1" x14ac:dyDescent="0.2">
      <c r="A97" s="70"/>
      <c r="B97" s="87"/>
      <c r="C97" s="268" t="s">
        <v>19</v>
      </c>
      <c r="D97" s="70">
        <v>111</v>
      </c>
      <c r="E97" s="70" t="s">
        <v>597</v>
      </c>
      <c r="F97" s="88">
        <v>1674</v>
      </c>
      <c r="G97" s="88">
        <v>1674</v>
      </c>
      <c r="H97" s="252">
        <v>1674</v>
      </c>
      <c r="I97" s="78">
        <f t="shared" si="3"/>
        <v>100</v>
      </c>
      <c r="J97" s="88">
        <v>1674</v>
      </c>
      <c r="K97" s="85"/>
      <c r="L97" s="8"/>
      <c r="M97" s="8"/>
      <c r="N97" s="8"/>
      <c r="O97" s="8"/>
    </row>
    <row r="98" spans="1:21" ht="15.75" customHeight="1" x14ac:dyDescent="0.2">
      <c r="A98" s="70"/>
      <c r="B98" s="87"/>
      <c r="C98" s="268" t="s">
        <v>537</v>
      </c>
      <c r="D98" s="70">
        <v>41</v>
      </c>
      <c r="E98" s="70" t="s">
        <v>538</v>
      </c>
      <c r="F98" s="88">
        <v>22</v>
      </c>
      <c r="G98" s="88">
        <v>22</v>
      </c>
      <c r="H98" s="252">
        <v>0</v>
      </c>
      <c r="I98" s="78">
        <f t="shared" si="3"/>
        <v>0</v>
      </c>
      <c r="J98" s="88">
        <v>0</v>
      </c>
      <c r="K98" s="85"/>
      <c r="L98" s="8"/>
      <c r="M98" s="8"/>
      <c r="N98" s="8"/>
      <c r="O98" s="8"/>
    </row>
    <row r="99" spans="1:21" ht="15.75" customHeight="1" x14ac:dyDescent="0.2">
      <c r="A99" s="70"/>
      <c r="B99" s="87"/>
      <c r="C99" s="268" t="s">
        <v>46</v>
      </c>
      <c r="D99" s="70">
        <v>41</v>
      </c>
      <c r="E99" s="70" t="s">
        <v>476</v>
      </c>
      <c r="F99" s="88">
        <v>5</v>
      </c>
      <c r="G99" s="88">
        <v>5</v>
      </c>
      <c r="H99" s="252">
        <v>0</v>
      </c>
      <c r="I99" s="78">
        <f t="shared" si="3"/>
        <v>0</v>
      </c>
      <c r="J99" s="88">
        <v>0</v>
      </c>
      <c r="K99" s="85"/>
      <c r="L99" s="8"/>
      <c r="M99" s="8"/>
      <c r="N99" s="8"/>
      <c r="O99" s="8"/>
    </row>
    <row r="100" spans="1:21" ht="15.75" customHeight="1" x14ac:dyDescent="0.2">
      <c r="A100" s="70"/>
      <c r="B100" s="87"/>
      <c r="C100" s="268">
        <v>633009</v>
      </c>
      <c r="D100" s="70">
        <v>41</v>
      </c>
      <c r="E100" s="70" t="s">
        <v>672</v>
      </c>
      <c r="F100" s="88">
        <v>22</v>
      </c>
      <c r="G100" s="88">
        <v>22</v>
      </c>
      <c r="H100" s="252">
        <v>0</v>
      </c>
      <c r="I100" s="78">
        <f t="shared" si="3"/>
        <v>0</v>
      </c>
      <c r="J100" s="88">
        <v>0</v>
      </c>
      <c r="K100" s="85"/>
      <c r="L100" s="8"/>
      <c r="M100" s="8"/>
      <c r="N100" s="8"/>
      <c r="O100" s="8"/>
    </row>
    <row r="101" spans="1:21" ht="15.75" customHeight="1" x14ac:dyDescent="0.2">
      <c r="A101" s="70"/>
      <c r="B101" s="87"/>
      <c r="C101" s="268" t="s">
        <v>83</v>
      </c>
      <c r="D101" s="70">
        <v>41</v>
      </c>
      <c r="E101" s="70" t="s">
        <v>477</v>
      </c>
      <c r="F101" s="88">
        <v>25</v>
      </c>
      <c r="G101" s="88">
        <v>25</v>
      </c>
      <c r="H101" s="252">
        <v>0</v>
      </c>
      <c r="I101" s="78">
        <f t="shared" si="3"/>
        <v>0</v>
      </c>
      <c r="J101" s="88">
        <v>0</v>
      </c>
      <c r="K101" s="85"/>
      <c r="L101" s="8"/>
      <c r="M101" s="8"/>
      <c r="N101" s="8"/>
      <c r="O101" s="8"/>
    </row>
    <row r="102" spans="1:21" ht="15.75" customHeight="1" x14ac:dyDescent="0.2">
      <c r="A102" s="70"/>
      <c r="B102" s="87"/>
      <c r="C102" s="268">
        <v>637001</v>
      </c>
      <c r="D102" s="70">
        <v>41</v>
      </c>
      <c r="E102" s="70" t="s">
        <v>539</v>
      </c>
      <c r="F102" s="88">
        <v>176</v>
      </c>
      <c r="G102" s="88">
        <v>176</v>
      </c>
      <c r="H102" s="252">
        <v>147</v>
      </c>
      <c r="I102" s="78">
        <f t="shared" si="3"/>
        <v>83.522727272727266</v>
      </c>
      <c r="J102" s="88">
        <v>176</v>
      </c>
      <c r="K102" s="85"/>
      <c r="L102" s="8"/>
      <c r="M102" s="8"/>
      <c r="N102" s="8"/>
      <c r="O102" s="8"/>
    </row>
    <row r="103" spans="1:21" ht="15.75" customHeight="1" x14ac:dyDescent="0.2">
      <c r="A103" s="70"/>
      <c r="B103" s="87"/>
      <c r="C103" s="268" t="s">
        <v>84</v>
      </c>
      <c r="D103" s="70">
        <v>41</v>
      </c>
      <c r="E103" s="70" t="s">
        <v>85</v>
      </c>
      <c r="F103" s="88">
        <v>578</v>
      </c>
      <c r="G103" s="88">
        <v>578</v>
      </c>
      <c r="H103" s="252">
        <v>508.99</v>
      </c>
      <c r="I103" s="78">
        <f t="shared" si="3"/>
        <v>88.060553633217992</v>
      </c>
      <c r="J103" s="88">
        <v>578</v>
      </c>
      <c r="K103" s="85"/>
      <c r="L103" s="8"/>
      <c r="M103" s="8"/>
      <c r="N103" s="8"/>
      <c r="O103" s="8"/>
    </row>
    <row r="104" spans="1:21" ht="15.75" customHeight="1" x14ac:dyDescent="0.2">
      <c r="A104" s="70"/>
      <c r="B104" s="70"/>
      <c r="C104" s="99">
        <v>637026</v>
      </c>
      <c r="D104" s="70">
        <v>111</v>
      </c>
      <c r="E104" s="70" t="s">
        <v>86</v>
      </c>
      <c r="F104" s="88">
        <v>100</v>
      </c>
      <c r="G104" s="88">
        <v>100</v>
      </c>
      <c r="H104" s="252">
        <v>0</v>
      </c>
      <c r="I104" s="78">
        <f t="shared" si="3"/>
        <v>0</v>
      </c>
      <c r="J104" s="88">
        <v>100</v>
      </c>
      <c r="K104" s="85"/>
      <c r="L104" s="8"/>
      <c r="M104" s="8"/>
      <c r="N104" s="8"/>
      <c r="O104" s="8"/>
    </row>
    <row r="105" spans="1:21" ht="15.75" customHeight="1" x14ac:dyDescent="0.2">
      <c r="A105" s="159" t="s">
        <v>409</v>
      </c>
      <c r="B105" s="159"/>
      <c r="C105" s="161"/>
      <c r="D105" s="159"/>
      <c r="E105" s="159" t="s">
        <v>69</v>
      </c>
      <c r="F105" s="221">
        <f>SUM(F94:F104)</f>
        <v>15952</v>
      </c>
      <c r="G105" s="221">
        <f t="shared" ref="G105:H105" si="10">SUM(G94:G104)</f>
        <v>15952</v>
      </c>
      <c r="H105" s="312">
        <f t="shared" si="10"/>
        <v>12888.63</v>
      </c>
      <c r="I105" s="218">
        <f t="shared" si="3"/>
        <v>80.796326479438306</v>
      </c>
      <c r="J105" s="221">
        <f>SUM(J94:J104)</f>
        <v>16217</v>
      </c>
      <c r="K105" s="26">
        <f>SUM(H105)</f>
        <v>12888.63</v>
      </c>
      <c r="L105" s="26">
        <f>SUM(I105)</f>
        <v>80.796326479438306</v>
      </c>
      <c r="M105" s="26">
        <f>SUM(J105)</f>
        <v>16217</v>
      </c>
      <c r="N105" s="26" t="e">
        <f>SUM(#REF!)</f>
        <v>#REF!</v>
      </c>
      <c r="O105" s="26" t="e">
        <f>SUM(#REF!)</f>
        <v>#REF!</v>
      </c>
      <c r="R105" s="8">
        <f>SUM(F105)</f>
        <v>15952</v>
      </c>
      <c r="S105" s="8">
        <f t="shared" ref="S105:T105" si="11">SUM(G105)</f>
        <v>15952</v>
      </c>
      <c r="T105" s="8">
        <f t="shared" si="11"/>
        <v>12888.63</v>
      </c>
      <c r="U105" s="8">
        <f>SUM(J105)</f>
        <v>16217</v>
      </c>
    </row>
    <row r="106" spans="1:21" s="12" customFormat="1" ht="15.75" customHeight="1" x14ac:dyDescent="0.2">
      <c r="A106" s="104" t="s">
        <v>452</v>
      </c>
      <c r="B106" s="117" t="s">
        <v>457</v>
      </c>
      <c r="C106" s="103"/>
      <c r="D106" s="104"/>
      <c r="E106" s="104"/>
      <c r="F106" s="13"/>
      <c r="G106" s="13"/>
      <c r="H106" s="65"/>
      <c r="I106" s="13"/>
      <c r="J106" s="13"/>
      <c r="K106" s="13"/>
      <c r="L106" s="26"/>
      <c r="M106" s="8"/>
      <c r="N106" s="172"/>
      <c r="O106" s="172"/>
    </row>
    <row r="107" spans="1:21" ht="15.75" customHeight="1" x14ac:dyDescent="0.2">
      <c r="A107" s="121" t="s">
        <v>410</v>
      </c>
      <c r="B107" s="76" t="s">
        <v>540</v>
      </c>
      <c r="C107" s="99">
        <v>633006</v>
      </c>
      <c r="D107" s="70">
        <v>111</v>
      </c>
      <c r="E107" s="70" t="s">
        <v>44</v>
      </c>
      <c r="F107" s="78">
        <v>1001</v>
      </c>
      <c r="G107" s="78">
        <v>1001</v>
      </c>
      <c r="H107" s="306">
        <v>0</v>
      </c>
      <c r="I107" s="78">
        <f t="shared" si="3"/>
        <v>0</v>
      </c>
      <c r="J107" s="78">
        <v>1002</v>
      </c>
      <c r="K107" s="85"/>
      <c r="L107" s="26"/>
      <c r="M107" s="8"/>
      <c r="N107" s="8"/>
      <c r="O107" s="8"/>
    </row>
    <row r="108" spans="1:21" ht="15.75" customHeight="1" x14ac:dyDescent="0.2">
      <c r="A108" s="121"/>
      <c r="B108" s="76"/>
      <c r="C108" s="99" t="s">
        <v>45</v>
      </c>
      <c r="D108" s="70">
        <v>111</v>
      </c>
      <c r="E108" s="70" t="s">
        <v>767</v>
      </c>
      <c r="F108" s="78"/>
      <c r="G108" s="78"/>
      <c r="H108" s="306"/>
      <c r="I108" s="78">
        <v>0</v>
      </c>
      <c r="J108" s="78">
        <v>41</v>
      </c>
      <c r="K108" s="85"/>
      <c r="L108" s="26"/>
      <c r="M108" s="8"/>
      <c r="N108" s="8"/>
      <c r="O108" s="8"/>
    </row>
    <row r="109" spans="1:21" ht="15.75" customHeight="1" x14ac:dyDescent="0.2">
      <c r="A109" s="70"/>
      <c r="B109" s="70"/>
      <c r="C109" s="99">
        <v>635002</v>
      </c>
      <c r="D109" s="70">
        <v>111</v>
      </c>
      <c r="E109" s="70" t="s">
        <v>56</v>
      </c>
      <c r="F109" s="78">
        <v>314</v>
      </c>
      <c r="G109" s="78">
        <v>314</v>
      </c>
      <c r="H109" s="306">
        <v>0</v>
      </c>
      <c r="I109" s="78">
        <f t="shared" si="3"/>
        <v>0</v>
      </c>
      <c r="J109" s="78">
        <v>314</v>
      </c>
      <c r="K109" s="85"/>
      <c r="L109" s="26"/>
      <c r="M109" s="8"/>
      <c r="N109" s="8"/>
      <c r="O109" s="8"/>
    </row>
    <row r="110" spans="1:21" ht="15.75" customHeight="1" x14ac:dyDescent="0.2">
      <c r="A110" s="70"/>
      <c r="B110" s="70"/>
      <c r="C110" s="99">
        <v>637001</v>
      </c>
      <c r="D110" s="70">
        <v>111</v>
      </c>
      <c r="E110" s="70" t="s">
        <v>719</v>
      </c>
      <c r="F110" s="88">
        <v>36</v>
      </c>
      <c r="G110" s="88">
        <v>36</v>
      </c>
      <c r="H110" s="252">
        <v>0</v>
      </c>
      <c r="I110" s="78">
        <f t="shared" si="3"/>
        <v>0</v>
      </c>
      <c r="J110" s="88">
        <v>36</v>
      </c>
      <c r="K110" s="85"/>
      <c r="L110" s="26"/>
      <c r="M110" s="8"/>
      <c r="N110" s="8"/>
      <c r="O110" s="8"/>
    </row>
    <row r="111" spans="1:21" ht="15.75" customHeight="1" x14ac:dyDescent="0.2">
      <c r="A111" s="159" t="s">
        <v>410</v>
      </c>
      <c r="B111" s="160"/>
      <c r="C111" s="160"/>
      <c r="D111" s="160"/>
      <c r="E111" s="159" t="s">
        <v>69</v>
      </c>
      <c r="F111" s="179">
        <f>SUM(F107:F110)</f>
        <v>1351</v>
      </c>
      <c r="G111" s="179">
        <f t="shared" ref="G111:H111" si="12">SUM(G107:G110)</f>
        <v>1351</v>
      </c>
      <c r="H111" s="311">
        <f t="shared" si="12"/>
        <v>0</v>
      </c>
      <c r="I111" s="218">
        <f t="shared" si="3"/>
        <v>0</v>
      </c>
      <c r="J111" s="179">
        <f>SUM(J107:J110)</f>
        <v>1393</v>
      </c>
      <c r="K111" s="26">
        <f>SUM(H111)</f>
        <v>0</v>
      </c>
      <c r="L111" s="26">
        <f>SUM(I111)</f>
        <v>0</v>
      </c>
      <c r="M111" s="26">
        <f>SUM(J111)</f>
        <v>1393</v>
      </c>
      <c r="N111" s="26" t="e">
        <f>SUM(#REF!)</f>
        <v>#REF!</v>
      </c>
      <c r="O111" s="26" t="e">
        <f>SUM(#REF!)</f>
        <v>#REF!</v>
      </c>
      <c r="R111" s="8">
        <f>SUM(F111)</f>
        <v>1351</v>
      </c>
      <c r="S111" s="8">
        <f t="shared" ref="S111:T111" si="13">SUM(G111)</f>
        <v>1351</v>
      </c>
      <c r="T111" s="8">
        <f t="shared" si="13"/>
        <v>0</v>
      </c>
      <c r="U111" s="8">
        <f>SUM(J111)</f>
        <v>1393</v>
      </c>
    </row>
    <row r="112" spans="1:21" s="16" customFormat="1" ht="15.75" customHeight="1" x14ac:dyDescent="0.25">
      <c r="A112" s="84" t="s">
        <v>317</v>
      </c>
      <c r="B112" s="84"/>
      <c r="C112" s="148"/>
      <c r="D112" s="148"/>
      <c r="E112" s="148"/>
      <c r="F112" s="13"/>
      <c r="G112" s="13"/>
      <c r="H112" s="253"/>
      <c r="I112" s="13"/>
      <c r="J112" s="13"/>
      <c r="K112" s="13"/>
      <c r="L112" s="173"/>
      <c r="M112" s="8"/>
      <c r="N112" s="173"/>
      <c r="O112" s="173"/>
    </row>
    <row r="113" spans="1:21" s="12" customFormat="1" ht="15.75" customHeight="1" x14ac:dyDescent="0.2">
      <c r="A113" s="104" t="s">
        <v>452</v>
      </c>
      <c r="B113" s="117" t="s">
        <v>458</v>
      </c>
      <c r="C113" s="103"/>
      <c r="D113" s="104"/>
      <c r="E113" s="104"/>
      <c r="F113" s="13"/>
      <c r="G113" s="13"/>
      <c r="H113" s="65"/>
      <c r="I113" s="13"/>
      <c r="J113" s="13"/>
      <c r="K113" s="13"/>
      <c r="L113" s="172"/>
      <c r="M113" s="8"/>
      <c r="N113" s="172"/>
      <c r="O113" s="172"/>
    </row>
    <row r="114" spans="1:21" ht="15.75" customHeight="1" x14ac:dyDescent="0.2">
      <c r="A114" s="121" t="s">
        <v>422</v>
      </c>
      <c r="B114" s="76" t="s">
        <v>87</v>
      </c>
      <c r="C114" s="98"/>
      <c r="D114" s="76"/>
      <c r="E114" s="76" t="s">
        <v>88</v>
      </c>
      <c r="F114" s="78"/>
      <c r="G114" s="78"/>
      <c r="H114" s="306"/>
      <c r="I114" s="78"/>
      <c r="J114" s="78"/>
      <c r="K114" s="13"/>
      <c r="L114" s="8"/>
      <c r="M114" s="8"/>
      <c r="N114" s="8"/>
      <c r="O114" s="8"/>
    </row>
    <row r="115" spans="1:21" ht="15.75" customHeight="1" x14ac:dyDescent="0.2">
      <c r="A115" s="70"/>
      <c r="B115" s="87"/>
      <c r="C115" s="268" t="s">
        <v>89</v>
      </c>
      <c r="D115" s="70">
        <v>41</v>
      </c>
      <c r="E115" s="70" t="s">
        <v>378</v>
      </c>
      <c r="F115" s="88">
        <v>11100</v>
      </c>
      <c r="G115" s="88">
        <v>11100</v>
      </c>
      <c r="H115" s="252">
        <v>7147.3</v>
      </c>
      <c r="I115" s="78">
        <f t="shared" si="3"/>
        <v>64.390090090090098</v>
      </c>
      <c r="J115" s="88">
        <v>11100</v>
      </c>
      <c r="K115" s="85"/>
      <c r="L115" s="8"/>
      <c r="M115" s="8"/>
      <c r="N115" s="8"/>
      <c r="O115" s="8"/>
    </row>
    <row r="116" spans="1:21" ht="15.75" customHeight="1" x14ac:dyDescent="0.2">
      <c r="A116" s="70"/>
      <c r="B116" s="87"/>
      <c r="C116" s="268" t="s">
        <v>90</v>
      </c>
      <c r="D116" s="70">
        <v>41</v>
      </c>
      <c r="E116" s="70" t="s">
        <v>91</v>
      </c>
      <c r="F116" s="78">
        <v>5649</v>
      </c>
      <c r="G116" s="78">
        <v>5649</v>
      </c>
      <c r="H116" s="306">
        <v>3564.2</v>
      </c>
      <c r="I116" s="78">
        <f t="shared" si="3"/>
        <v>63.094352982828816</v>
      </c>
      <c r="J116" s="78">
        <v>5649</v>
      </c>
      <c r="K116" s="85"/>
      <c r="L116" s="8"/>
      <c r="M116" s="8"/>
      <c r="N116" s="8"/>
      <c r="O116" s="8"/>
    </row>
    <row r="117" spans="1:21" ht="15.75" customHeight="1" x14ac:dyDescent="0.2">
      <c r="A117" s="70"/>
      <c r="B117" s="87"/>
      <c r="C117" s="268">
        <v>651002</v>
      </c>
      <c r="D117" s="70">
        <v>41</v>
      </c>
      <c r="E117" s="70" t="s">
        <v>337</v>
      </c>
      <c r="F117" s="78">
        <v>25500</v>
      </c>
      <c r="G117" s="78">
        <v>15100</v>
      </c>
      <c r="H117" s="306">
        <v>10536.56</v>
      </c>
      <c r="I117" s="78">
        <f t="shared" si="3"/>
        <v>69.778543046357612</v>
      </c>
      <c r="J117" s="78">
        <v>13000</v>
      </c>
      <c r="K117" s="85"/>
      <c r="L117" s="8"/>
      <c r="M117" s="8"/>
      <c r="N117" s="8"/>
      <c r="O117" s="8"/>
    </row>
    <row r="118" spans="1:21" ht="15.75" customHeight="1" x14ac:dyDescent="0.2">
      <c r="A118" s="70"/>
      <c r="B118" s="87"/>
      <c r="C118" s="268" t="s">
        <v>542</v>
      </c>
      <c r="D118" s="70">
        <v>41</v>
      </c>
      <c r="E118" s="70" t="s">
        <v>478</v>
      </c>
      <c r="F118" s="78">
        <v>10401</v>
      </c>
      <c r="G118" s="78">
        <v>10401</v>
      </c>
      <c r="H118" s="306">
        <v>3419.91</v>
      </c>
      <c r="I118" s="78">
        <f t="shared" si="3"/>
        <v>32.88058840496106</v>
      </c>
      <c r="J118" s="78">
        <v>3420</v>
      </c>
      <c r="K118" s="85"/>
      <c r="L118" s="8"/>
      <c r="M118" s="8"/>
      <c r="N118" s="8"/>
      <c r="O118" s="8"/>
    </row>
    <row r="119" spans="1:21" ht="15.75" customHeight="1" x14ac:dyDescent="0.2">
      <c r="A119" s="74"/>
      <c r="B119" s="126"/>
      <c r="C119" s="270" t="s">
        <v>541</v>
      </c>
      <c r="D119" s="74">
        <v>41</v>
      </c>
      <c r="E119" s="70" t="s">
        <v>584</v>
      </c>
      <c r="F119" s="223">
        <v>670</v>
      </c>
      <c r="G119" s="223">
        <v>670</v>
      </c>
      <c r="H119" s="313">
        <v>234.22</v>
      </c>
      <c r="I119" s="78">
        <f t="shared" si="3"/>
        <v>34.958208955223881</v>
      </c>
      <c r="J119" s="223">
        <v>234</v>
      </c>
      <c r="K119" s="85"/>
      <c r="L119" s="8"/>
      <c r="M119" s="8"/>
      <c r="N119" s="8"/>
      <c r="O119" s="8"/>
    </row>
    <row r="120" spans="1:21" ht="15.75" customHeight="1" x14ac:dyDescent="0.2">
      <c r="A120" s="74"/>
      <c r="B120" s="126"/>
      <c r="C120" s="270" t="s">
        <v>543</v>
      </c>
      <c r="D120" s="74">
        <v>41</v>
      </c>
      <c r="E120" s="70" t="s">
        <v>479</v>
      </c>
      <c r="F120" s="223">
        <v>245</v>
      </c>
      <c r="G120" s="223">
        <v>245</v>
      </c>
      <c r="H120" s="313">
        <v>52.49</v>
      </c>
      <c r="I120" s="78">
        <f t="shared" si="3"/>
        <v>21.424489795918369</v>
      </c>
      <c r="J120" s="223">
        <v>52</v>
      </c>
      <c r="K120" s="85"/>
      <c r="L120" s="8"/>
      <c r="M120" s="8"/>
      <c r="N120" s="8"/>
      <c r="O120" s="8"/>
    </row>
    <row r="121" spans="1:21" ht="15.75" customHeight="1" x14ac:dyDescent="0.2">
      <c r="A121" s="74"/>
      <c r="B121" s="126"/>
      <c r="C121" s="270" t="s">
        <v>832</v>
      </c>
      <c r="D121" s="74">
        <v>41</v>
      </c>
      <c r="E121" s="70" t="s">
        <v>833</v>
      </c>
      <c r="F121" s="223">
        <v>0</v>
      </c>
      <c r="G121" s="223">
        <v>0</v>
      </c>
      <c r="H121" s="313">
        <v>530.87</v>
      </c>
      <c r="I121" s="78">
        <v>0</v>
      </c>
      <c r="J121" s="223">
        <v>900</v>
      </c>
      <c r="K121" s="85"/>
      <c r="L121" s="8"/>
      <c r="M121" s="8"/>
      <c r="N121" s="8"/>
      <c r="O121" s="8"/>
    </row>
    <row r="122" spans="1:21" ht="15.75" customHeight="1" x14ac:dyDescent="0.2">
      <c r="A122" s="159" t="s">
        <v>422</v>
      </c>
      <c r="B122" s="160"/>
      <c r="C122" s="191"/>
      <c r="D122" s="160"/>
      <c r="E122" s="159" t="s">
        <v>69</v>
      </c>
      <c r="F122" s="179">
        <f>SUM(F115:F121)</f>
        <v>53565</v>
      </c>
      <c r="G122" s="179">
        <f t="shared" ref="G122:H122" si="14">SUM(G115:G121)</f>
        <v>43165</v>
      </c>
      <c r="H122" s="311">
        <f t="shared" si="14"/>
        <v>25485.55</v>
      </c>
      <c r="I122" s="218">
        <f t="shared" si="3"/>
        <v>59.042163790107729</v>
      </c>
      <c r="J122" s="179">
        <f>SUM(J115:J121)</f>
        <v>34355</v>
      </c>
      <c r="K122" s="26">
        <f>SUM(H122)</f>
        <v>25485.55</v>
      </c>
      <c r="L122" s="26">
        <f>SUM(I122)</f>
        <v>59.042163790107729</v>
      </c>
      <c r="M122" s="26">
        <f>SUM(J122)</f>
        <v>34355</v>
      </c>
      <c r="N122" s="26" t="e">
        <f>SUM(#REF!)</f>
        <v>#REF!</v>
      </c>
      <c r="O122" s="26" t="e">
        <f>SUM(#REF!)</f>
        <v>#REF!</v>
      </c>
      <c r="R122" s="8">
        <f>SUM(F122)</f>
        <v>53565</v>
      </c>
      <c r="S122" s="8">
        <f t="shared" ref="S122:T122" si="15">SUM(G122)</f>
        <v>43165</v>
      </c>
      <c r="T122" s="8">
        <f t="shared" si="15"/>
        <v>25485.55</v>
      </c>
      <c r="U122" s="8">
        <f>SUM(J122)</f>
        <v>34355</v>
      </c>
    </row>
    <row r="123" spans="1:21" s="14" customFormat="1" ht="15.75" customHeight="1" x14ac:dyDescent="0.2">
      <c r="A123" s="84" t="s">
        <v>321</v>
      </c>
      <c r="B123" s="104"/>
      <c r="C123" s="103"/>
      <c r="D123" s="104"/>
      <c r="E123" s="104"/>
      <c r="F123" s="13"/>
      <c r="G123" s="13"/>
      <c r="H123" s="65"/>
      <c r="I123" s="13"/>
      <c r="J123" s="13"/>
      <c r="K123" s="13"/>
      <c r="L123" s="170"/>
      <c r="M123" s="8"/>
      <c r="N123" s="170"/>
      <c r="O123" s="170"/>
    </row>
    <row r="124" spans="1:21" s="12" customFormat="1" ht="15.75" customHeight="1" x14ac:dyDescent="0.2">
      <c r="A124" s="114" t="s">
        <v>452</v>
      </c>
      <c r="B124" s="123" t="s">
        <v>459</v>
      </c>
      <c r="C124" s="124"/>
      <c r="D124" s="114"/>
      <c r="E124" s="114"/>
      <c r="F124" s="13"/>
      <c r="G124" s="13"/>
      <c r="H124" s="314"/>
      <c r="I124" s="13"/>
      <c r="J124" s="13"/>
      <c r="K124" s="13"/>
      <c r="L124" s="172"/>
      <c r="M124" s="8"/>
      <c r="N124" s="172"/>
      <c r="O124" s="172"/>
    </row>
    <row r="125" spans="1:21" ht="15.75" customHeight="1" x14ac:dyDescent="0.2">
      <c r="A125" s="125" t="s">
        <v>323</v>
      </c>
      <c r="B125" s="83" t="s">
        <v>92</v>
      </c>
      <c r="C125" s="102"/>
      <c r="D125" s="83"/>
      <c r="E125" s="83" t="s">
        <v>93</v>
      </c>
      <c r="F125" s="78"/>
      <c r="G125" s="78"/>
      <c r="H125" s="315"/>
      <c r="I125" s="78"/>
      <c r="J125" s="78"/>
      <c r="K125" s="13"/>
      <c r="L125" s="8"/>
      <c r="M125" s="8"/>
      <c r="N125" s="8"/>
      <c r="O125" s="8"/>
    </row>
    <row r="126" spans="1:21" ht="15.75" customHeight="1" x14ac:dyDescent="0.2">
      <c r="A126" s="70"/>
      <c r="B126" s="70"/>
      <c r="C126" s="99">
        <v>637027</v>
      </c>
      <c r="D126" s="70">
        <v>41</v>
      </c>
      <c r="E126" s="70" t="s">
        <v>94</v>
      </c>
      <c r="F126" s="88">
        <v>149</v>
      </c>
      <c r="G126" s="88">
        <v>149</v>
      </c>
      <c r="H126" s="252">
        <v>0</v>
      </c>
      <c r="I126" s="78">
        <f t="shared" si="3"/>
        <v>0</v>
      </c>
      <c r="J126" s="88">
        <v>193</v>
      </c>
      <c r="K126" s="85"/>
      <c r="L126" s="8"/>
      <c r="M126" s="8"/>
      <c r="N126" s="8"/>
      <c r="O126" s="8"/>
    </row>
    <row r="127" spans="1:21" ht="15.75" customHeight="1" x14ac:dyDescent="0.2">
      <c r="A127" s="70"/>
      <c r="B127" s="87"/>
      <c r="C127" s="99">
        <v>621</v>
      </c>
      <c r="D127" s="70">
        <v>41</v>
      </c>
      <c r="E127" s="70" t="s">
        <v>480</v>
      </c>
      <c r="F127" s="88">
        <v>50</v>
      </c>
      <c r="G127" s="88">
        <v>50</v>
      </c>
      <c r="H127" s="252">
        <v>0</v>
      </c>
      <c r="I127" s="78">
        <f t="shared" si="3"/>
        <v>0</v>
      </c>
      <c r="J127" s="88">
        <v>50</v>
      </c>
      <c r="K127" s="85"/>
      <c r="L127" s="8"/>
      <c r="M127" s="8"/>
      <c r="N127" s="8"/>
      <c r="O127" s="8"/>
    </row>
    <row r="128" spans="1:21" ht="15.75" customHeight="1" x14ac:dyDescent="0.2">
      <c r="A128" s="125" t="s">
        <v>323</v>
      </c>
      <c r="B128" s="126"/>
      <c r="C128" s="101"/>
      <c r="D128" s="74"/>
      <c r="E128" s="82" t="s">
        <v>95</v>
      </c>
      <c r="F128" s="221">
        <f>SUM(F126:F127)</f>
        <v>199</v>
      </c>
      <c r="G128" s="221">
        <f t="shared" ref="G128:H128" si="16">SUM(G126:G127)</f>
        <v>199</v>
      </c>
      <c r="H128" s="312">
        <f t="shared" si="16"/>
        <v>0</v>
      </c>
      <c r="I128" s="218">
        <f t="shared" si="3"/>
        <v>0</v>
      </c>
      <c r="J128" s="221">
        <f>SUM(J126:J127)</f>
        <v>243</v>
      </c>
      <c r="K128" s="26">
        <f>SUM(H128)</f>
        <v>0</v>
      </c>
      <c r="L128" s="26">
        <f>SUM(I128)</f>
        <v>0</v>
      </c>
      <c r="M128" s="26">
        <f>SUM(J128)</f>
        <v>243</v>
      </c>
      <c r="N128" s="26" t="e">
        <f>SUM(#REF!)</f>
        <v>#REF!</v>
      </c>
      <c r="O128" s="26" t="e">
        <f>SUM(#REF!)</f>
        <v>#REF!</v>
      </c>
      <c r="R128" s="8">
        <f>SUM(F128)</f>
        <v>199</v>
      </c>
      <c r="S128" s="8">
        <f t="shared" ref="S128:T128" si="17">SUM(G128)</f>
        <v>199</v>
      </c>
      <c r="T128" s="8">
        <f t="shared" si="17"/>
        <v>0</v>
      </c>
      <c r="U128" s="8">
        <f>SUM(J128)</f>
        <v>243</v>
      </c>
    </row>
    <row r="129" spans="1:15" s="12" customFormat="1" ht="15.75" customHeight="1" x14ac:dyDescent="0.2">
      <c r="A129" s="73" t="s">
        <v>452</v>
      </c>
      <c r="B129" s="129" t="s">
        <v>461</v>
      </c>
      <c r="C129" s="130"/>
      <c r="D129" s="73"/>
      <c r="E129" s="73"/>
      <c r="F129" s="13"/>
      <c r="G129" s="13"/>
      <c r="H129" s="316"/>
      <c r="I129" s="13"/>
      <c r="J129" s="13"/>
      <c r="K129" s="13"/>
      <c r="L129" s="172"/>
      <c r="M129" s="8"/>
      <c r="N129" s="172"/>
      <c r="O129" s="172"/>
    </row>
    <row r="130" spans="1:15" ht="15.75" customHeight="1" x14ac:dyDescent="0.2">
      <c r="A130" s="125" t="s">
        <v>322</v>
      </c>
      <c r="B130" s="128" t="s">
        <v>96</v>
      </c>
      <c r="C130" s="102"/>
      <c r="D130" s="83"/>
      <c r="E130" s="93" t="s">
        <v>97</v>
      </c>
      <c r="F130" s="78"/>
      <c r="G130" s="78"/>
      <c r="H130" s="350"/>
      <c r="I130" s="78"/>
      <c r="J130" s="88"/>
      <c r="K130" s="13"/>
      <c r="L130" s="8"/>
      <c r="M130" s="8"/>
      <c r="N130" s="8"/>
      <c r="O130" s="8"/>
    </row>
    <row r="131" spans="1:15" ht="15.75" customHeight="1" x14ac:dyDescent="0.2">
      <c r="A131" s="70"/>
      <c r="B131" s="87"/>
      <c r="C131" s="99">
        <v>611</v>
      </c>
      <c r="D131" s="70">
        <v>41</v>
      </c>
      <c r="E131" s="70" t="s">
        <v>420</v>
      </c>
      <c r="F131" s="88">
        <v>25760</v>
      </c>
      <c r="G131" s="88">
        <v>25760</v>
      </c>
      <c r="H131" s="316">
        <v>19459.84</v>
      </c>
      <c r="I131" s="78">
        <f t="shared" si="3"/>
        <v>75.542857142857144</v>
      </c>
      <c r="J131" s="88">
        <v>25760</v>
      </c>
      <c r="K131" s="85"/>
      <c r="L131" s="8"/>
      <c r="M131" s="8"/>
      <c r="N131" s="8"/>
      <c r="O131" s="8"/>
    </row>
    <row r="132" spans="1:15" ht="15.75" customHeight="1" x14ac:dyDescent="0.2">
      <c r="A132" s="70"/>
      <c r="B132" s="87"/>
      <c r="C132" s="268" t="s">
        <v>19</v>
      </c>
      <c r="D132" s="70">
        <v>41</v>
      </c>
      <c r="E132" s="70" t="s">
        <v>98</v>
      </c>
      <c r="F132" s="78">
        <v>9003</v>
      </c>
      <c r="G132" s="78">
        <v>9003</v>
      </c>
      <c r="H132" s="348">
        <v>7010.33</v>
      </c>
      <c r="I132" s="78">
        <f t="shared" si="3"/>
        <v>77.866600022214811</v>
      </c>
      <c r="J132" s="88">
        <v>9003</v>
      </c>
      <c r="K132" s="85"/>
      <c r="L132" s="8"/>
      <c r="M132" s="8"/>
      <c r="N132" s="8"/>
      <c r="O132" s="8"/>
    </row>
    <row r="133" spans="1:15" ht="15.75" customHeight="1" x14ac:dyDescent="0.2">
      <c r="A133" s="70"/>
      <c r="B133" s="87"/>
      <c r="C133" s="268" t="s">
        <v>45</v>
      </c>
      <c r="D133" s="70">
        <v>41</v>
      </c>
      <c r="E133" s="70" t="s">
        <v>314</v>
      </c>
      <c r="F133" s="78">
        <v>500</v>
      </c>
      <c r="G133" s="78">
        <v>500</v>
      </c>
      <c r="H133" s="348">
        <v>392.11</v>
      </c>
      <c r="I133" s="78">
        <f t="shared" si="3"/>
        <v>78.421999999999997</v>
      </c>
      <c r="J133" s="88">
        <v>500</v>
      </c>
      <c r="K133" s="85"/>
      <c r="L133" s="8"/>
      <c r="M133" s="8"/>
      <c r="N133" s="8"/>
      <c r="O133" s="8"/>
    </row>
    <row r="134" spans="1:15" ht="15.75" customHeight="1" x14ac:dyDescent="0.2">
      <c r="A134" s="70"/>
      <c r="B134" s="87"/>
      <c r="C134" s="268">
        <v>632003</v>
      </c>
      <c r="D134" s="70">
        <v>41</v>
      </c>
      <c r="E134" s="70" t="s">
        <v>372</v>
      </c>
      <c r="F134" s="78">
        <v>250</v>
      </c>
      <c r="G134" s="78">
        <v>250</v>
      </c>
      <c r="H134" s="348">
        <v>105.56</v>
      </c>
      <c r="I134" s="78">
        <f t="shared" si="3"/>
        <v>42.224000000000004</v>
      </c>
      <c r="J134" s="88">
        <v>250</v>
      </c>
      <c r="K134" s="85"/>
      <c r="L134" s="8"/>
      <c r="M134" s="8"/>
      <c r="N134" s="8"/>
      <c r="O134" s="8"/>
    </row>
    <row r="135" spans="1:15" ht="15.75" customHeight="1" x14ac:dyDescent="0.2">
      <c r="A135" s="70"/>
      <c r="B135" s="87"/>
      <c r="C135" s="268">
        <v>636001</v>
      </c>
      <c r="D135" s="70">
        <v>41</v>
      </c>
      <c r="E135" s="70" t="s">
        <v>494</v>
      </c>
      <c r="F135" s="78">
        <v>300</v>
      </c>
      <c r="G135" s="78">
        <v>300</v>
      </c>
      <c r="H135" s="348">
        <v>0</v>
      </c>
      <c r="I135" s="78">
        <f t="shared" si="3"/>
        <v>0</v>
      </c>
      <c r="J135" s="88">
        <v>300</v>
      </c>
      <c r="K135" s="85"/>
      <c r="L135" s="8"/>
      <c r="M135" s="8"/>
      <c r="N135" s="8"/>
      <c r="O135" s="8"/>
    </row>
    <row r="136" spans="1:15" ht="15.75" customHeight="1" x14ac:dyDescent="0.2">
      <c r="A136" s="70"/>
      <c r="B136" s="87"/>
      <c r="C136" s="268">
        <v>633006</v>
      </c>
      <c r="D136" s="70">
        <v>41</v>
      </c>
      <c r="E136" s="70" t="s">
        <v>358</v>
      </c>
      <c r="F136" s="78">
        <v>130</v>
      </c>
      <c r="G136" s="78">
        <v>130</v>
      </c>
      <c r="H136" s="348">
        <v>22.96</v>
      </c>
      <c r="I136" s="78">
        <f t="shared" si="3"/>
        <v>17.661538461538463</v>
      </c>
      <c r="J136" s="88">
        <v>130</v>
      </c>
      <c r="K136" s="85"/>
      <c r="L136" s="8"/>
      <c r="M136" s="8"/>
      <c r="N136" s="8"/>
      <c r="O136" s="8"/>
    </row>
    <row r="137" spans="1:15" ht="15.75" customHeight="1" x14ac:dyDescent="0.2">
      <c r="A137" s="70"/>
      <c r="B137" s="87"/>
      <c r="C137" s="268" t="s">
        <v>46</v>
      </c>
      <c r="D137" s="70">
        <v>41</v>
      </c>
      <c r="E137" s="70" t="s">
        <v>357</v>
      </c>
      <c r="F137" s="78">
        <v>50</v>
      </c>
      <c r="G137" s="78">
        <v>50</v>
      </c>
      <c r="H137" s="348">
        <v>42.8</v>
      </c>
      <c r="I137" s="78">
        <f t="shared" si="3"/>
        <v>85.6</v>
      </c>
      <c r="J137" s="88">
        <v>50</v>
      </c>
      <c r="K137" s="85"/>
      <c r="L137" s="8"/>
      <c r="M137" s="8"/>
      <c r="N137" s="8"/>
      <c r="O137" s="8"/>
    </row>
    <row r="138" spans="1:15" ht="15.75" customHeight="1" x14ac:dyDescent="0.2">
      <c r="A138" s="70"/>
      <c r="B138" s="87"/>
      <c r="C138" s="268">
        <v>635005</v>
      </c>
      <c r="D138" s="70">
        <v>41</v>
      </c>
      <c r="E138" s="70" t="s">
        <v>359</v>
      </c>
      <c r="F138" s="78">
        <v>300</v>
      </c>
      <c r="G138" s="78">
        <v>300</v>
      </c>
      <c r="H138" s="348">
        <v>324.26</v>
      </c>
      <c r="I138" s="78">
        <f t="shared" si="3"/>
        <v>108.08666666666666</v>
      </c>
      <c r="J138" s="88">
        <v>400</v>
      </c>
      <c r="K138" s="85"/>
      <c r="L138" s="8"/>
      <c r="M138" s="8"/>
      <c r="N138" s="8"/>
      <c r="O138" s="8"/>
    </row>
    <row r="139" spans="1:15" ht="15.75" customHeight="1" x14ac:dyDescent="0.2">
      <c r="A139" s="70"/>
      <c r="B139" s="87"/>
      <c r="C139" s="268">
        <v>634001</v>
      </c>
      <c r="D139" s="70">
        <v>41</v>
      </c>
      <c r="E139" s="70" t="s">
        <v>355</v>
      </c>
      <c r="F139" s="78">
        <v>1100</v>
      </c>
      <c r="G139" s="78">
        <v>1100</v>
      </c>
      <c r="H139" s="348">
        <v>363.36</v>
      </c>
      <c r="I139" s="78">
        <f t="shared" si="3"/>
        <v>33.032727272727271</v>
      </c>
      <c r="J139" s="88">
        <v>1000</v>
      </c>
      <c r="K139" s="85"/>
      <c r="L139" s="8"/>
      <c r="M139" s="8"/>
      <c r="N139" s="8"/>
      <c r="O139" s="8"/>
    </row>
    <row r="140" spans="1:15" ht="15.75" customHeight="1" x14ac:dyDescent="0.2">
      <c r="A140" s="70"/>
      <c r="B140" s="87"/>
      <c r="C140" s="268">
        <v>634003</v>
      </c>
      <c r="D140" s="70">
        <v>41</v>
      </c>
      <c r="E140" s="70" t="s">
        <v>356</v>
      </c>
      <c r="F140" s="78">
        <v>189</v>
      </c>
      <c r="G140" s="78">
        <v>189</v>
      </c>
      <c r="H140" s="348">
        <v>125.22</v>
      </c>
      <c r="I140" s="78">
        <f t="shared" si="3"/>
        <v>66.253968253968253</v>
      </c>
      <c r="J140" s="88">
        <v>189</v>
      </c>
      <c r="K140" s="85"/>
      <c r="L140" s="8"/>
      <c r="M140" s="8"/>
      <c r="N140" s="8"/>
      <c r="O140" s="8"/>
    </row>
    <row r="141" spans="1:15" ht="15.75" customHeight="1" x14ac:dyDescent="0.2">
      <c r="A141" s="70"/>
      <c r="B141" s="87"/>
      <c r="C141" s="268" t="s">
        <v>47</v>
      </c>
      <c r="D141" s="70">
        <v>41</v>
      </c>
      <c r="E141" s="70" t="s">
        <v>315</v>
      </c>
      <c r="F141" s="78">
        <v>217</v>
      </c>
      <c r="G141" s="78">
        <v>217</v>
      </c>
      <c r="H141" s="348">
        <v>175</v>
      </c>
      <c r="I141" s="78">
        <f t="shared" ref="I141:I202" si="18">SUM(H141/G141)*100</f>
        <v>80.645161290322577</v>
      </c>
      <c r="J141" s="88">
        <v>217</v>
      </c>
      <c r="K141" s="85"/>
      <c r="L141" s="8"/>
      <c r="M141" s="8"/>
      <c r="N141" s="8"/>
      <c r="O141" s="8"/>
    </row>
    <row r="142" spans="1:15" ht="15.75" customHeight="1" x14ac:dyDescent="0.2">
      <c r="A142" s="70"/>
      <c r="B142" s="87"/>
      <c r="C142" s="268" t="s">
        <v>59</v>
      </c>
      <c r="D142" s="70">
        <v>41</v>
      </c>
      <c r="E142" s="70" t="s">
        <v>544</v>
      </c>
      <c r="F142" s="78">
        <v>50</v>
      </c>
      <c r="G142" s="78">
        <v>50</v>
      </c>
      <c r="H142" s="348">
        <v>0</v>
      </c>
      <c r="I142" s="78">
        <f t="shared" si="18"/>
        <v>0</v>
      </c>
      <c r="J142" s="88">
        <v>0</v>
      </c>
      <c r="K142" s="85"/>
      <c r="L142" s="8"/>
      <c r="M142" s="8"/>
      <c r="N142" s="8"/>
      <c r="O142" s="8"/>
    </row>
    <row r="143" spans="1:15" ht="15.75" customHeight="1" x14ac:dyDescent="0.2">
      <c r="A143" s="70"/>
      <c r="B143" s="87"/>
      <c r="C143" s="99">
        <v>637014</v>
      </c>
      <c r="D143" s="70">
        <v>41</v>
      </c>
      <c r="E143" s="70" t="s">
        <v>316</v>
      </c>
      <c r="F143" s="78">
        <v>1155</v>
      </c>
      <c r="G143" s="78">
        <v>1155</v>
      </c>
      <c r="H143" s="348">
        <v>1017.98</v>
      </c>
      <c r="I143" s="78">
        <f t="shared" si="18"/>
        <v>88.136796536796538</v>
      </c>
      <c r="J143" s="88">
        <v>1155</v>
      </c>
      <c r="K143" s="85"/>
      <c r="L143" s="8"/>
      <c r="M143" s="8"/>
      <c r="N143" s="8"/>
      <c r="O143" s="8"/>
    </row>
    <row r="144" spans="1:15" ht="15.75" customHeight="1" x14ac:dyDescent="0.2">
      <c r="A144" s="74"/>
      <c r="B144" s="87"/>
      <c r="C144" s="99">
        <v>637023</v>
      </c>
      <c r="D144" s="70">
        <v>41</v>
      </c>
      <c r="E144" s="70" t="s">
        <v>545</v>
      </c>
      <c r="F144" s="78">
        <v>50</v>
      </c>
      <c r="G144" s="78">
        <v>50</v>
      </c>
      <c r="H144" s="348">
        <v>0</v>
      </c>
      <c r="I144" s="78">
        <f t="shared" si="18"/>
        <v>0</v>
      </c>
      <c r="J144" s="88">
        <v>50</v>
      </c>
      <c r="K144" s="85"/>
      <c r="L144" s="8"/>
      <c r="M144" s="8"/>
      <c r="N144" s="8"/>
      <c r="O144" s="8"/>
    </row>
    <row r="145" spans="1:21" ht="15.75" customHeight="1" x14ac:dyDescent="0.2">
      <c r="A145" s="74"/>
      <c r="B145" s="87"/>
      <c r="C145" s="99">
        <v>642015</v>
      </c>
      <c r="D145" s="70">
        <v>41</v>
      </c>
      <c r="E145" s="70" t="s">
        <v>673</v>
      </c>
      <c r="F145" s="78">
        <v>0</v>
      </c>
      <c r="G145" s="78">
        <v>0</v>
      </c>
      <c r="H145" s="348">
        <v>0</v>
      </c>
      <c r="I145" s="78">
        <v>0</v>
      </c>
      <c r="J145" s="88">
        <v>0</v>
      </c>
      <c r="K145" s="85"/>
      <c r="L145" s="8"/>
      <c r="M145" s="8"/>
      <c r="N145" s="8"/>
      <c r="O145" s="8"/>
    </row>
    <row r="146" spans="1:21" ht="15.75" customHeight="1" x14ac:dyDescent="0.2">
      <c r="A146" s="121" t="s">
        <v>322</v>
      </c>
      <c r="B146" s="87"/>
      <c r="C146" s="99"/>
      <c r="D146" s="70"/>
      <c r="E146" s="76" t="s">
        <v>69</v>
      </c>
      <c r="F146" s="179">
        <f>SUM(F131:F145)</f>
        <v>39054</v>
      </c>
      <c r="G146" s="179">
        <f t="shared" ref="G146:H146" si="19">SUM(G131:G145)</f>
        <v>39054</v>
      </c>
      <c r="H146" s="311">
        <f t="shared" si="19"/>
        <v>29039.42</v>
      </c>
      <c r="I146" s="218">
        <f t="shared" si="18"/>
        <v>74.357095303938138</v>
      </c>
      <c r="J146" s="221">
        <f>SUM(J131:J145)</f>
        <v>39004</v>
      </c>
      <c r="K146" s="26">
        <f>SUM(H146)</f>
        <v>29039.42</v>
      </c>
      <c r="L146" s="26">
        <f>SUM(I146)</f>
        <v>74.357095303938138</v>
      </c>
      <c r="M146" s="26">
        <f>SUM(J146)</f>
        <v>39004</v>
      </c>
      <c r="N146" s="26" t="e">
        <f>SUM(#REF!)</f>
        <v>#REF!</v>
      </c>
      <c r="O146" s="26" t="e">
        <f>SUM(#REF!)</f>
        <v>#REF!</v>
      </c>
      <c r="R146" s="8">
        <f>SUM(F146)</f>
        <v>39054</v>
      </c>
      <c r="S146" s="8">
        <f t="shared" ref="S146:T146" si="20">SUM(G146)</f>
        <v>39054</v>
      </c>
      <c r="T146" s="8">
        <f t="shared" si="20"/>
        <v>29039.42</v>
      </c>
      <c r="U146" s="8">
        <f>SUM(J146)</f>
        <v>39004</v>
      </c>
    </row>
    <row r="147" spans="1:21" s="12" customFormat="1" ht="15.75" customHeight="1" x14ac:dyDescent="0.2">
      <c r="A147" s="73" t="s">
        <v>452</v>
      </c>
      <c r="B147" s="123" t="s">
        <v>462</v>
      </c>
      <c r="C147" s="124"/>
      <c r="D147" s="114"/>
      <c r="E147" s="114"/>
      <c r="F147" s="13"/>
      <c r="G147" s="13"/>
      <c r="H147" s="65"/>
      <c r="I147" s="13"/>
      <c r="J147" s="13"/>
      <c r="K147" s="13"/>
      <c r="L147" s="172"/>
      <c r="M147" s="8"/>
      <c r="N147" s="172"/>
      <c r="O147" s="172"/>
    </row>
    <row r="148" spans="1:21" ht="15.75" customHeight="1" x14ac:dyDescent="0.2">
      <c r="A148" s="125" t="s">
        <v>324</v>
      </c>
      <c r="B148" s="80" t="s">
        <v>99</v>
      </c>
      <c r="C148" s="98"/>
      <c r="D148" s="76"/>
      <c r="E148" s="76" t="s">
        <v>100</v>
      </c>
      <c r="F148" s="78"/>
      <c r="G148" s="78"/>
      <c r="H148" s="348"/>
      <c r="I148" s="78"/>
      <c r="J148" s="88"/>
      <c r="K148" s="13"/>
      <c r="L148" s="8"/>
      <c r="M148" s="8"/>
      <c r="N148" s="8"/>
      <c r="O148" s="8"/>
    </row>
    <row r="149" spans="1:21" ht="15.75" customHeight="1" x14ac:dyDescent="0.2">
      <c r="A149" s="70"/>
      <c r="B149" s="87"/>
      <c r="C149" s="99">
        <v>631003</v>
      </c>
      <c r="D149" s="70">
        <v>41</v>
      </c>
      <c r="E149" s="70" t="s">
        <v>101</v>
      </c>
      <c r="F149" s="78">
        <v>500</v>
      </c>
      <c r="G149" s="78">
        <v>500</v>
      </c>
      <c r="H149" s="306">
        <v>0</v>
      </c>
      <c r="I149" s="347">
        <f t="shared" si="18"/>
        <v>0</v>
      </c>
      <c r="J149" s="78">
        <v>500</v>
      </c>
      <c r="K149" s="85"/>
      <c r="L149" s="8"/>
      <c r="M149" s="8"/>
      <c r="N149" s="8"/>
      <c r="O149" s="8"/>
    </row>
    <row r="150" spans="1:21" ht="15.75" customHeight="1" x14ac:dyDescent="0.2">
      <c r="A150" s="70"/>
      <c r="B150" s="87"/>
      <c r="C150" s="268" t="s">
        <v>102</v>
      </c>
      <c r="D150" s="70">
        <v>41</v>
      </c>
      <c r="E150" s="70" t="s">
        <v>103</v>
      </c>
      <c r="F150" s="78">
        <v>500</v>
      </c>
      <c r="G150" s="78">
        <v>500</v>
      </c>
      <c r="H150" s="306">
        <v>243.6</v>
      </c>
      <c r="I150" s="78">
        <f t="shared" si="18"/>
        <v>48.72</v>
      </c>
      <c r="J150" s="78">
        <v>500</v>
      </c>
      <c r="K150" s="85"/>
      <c r="L150" s="8"/>
      <c r="M150" s="8"/>
      <c r="N150" s="8"/>
      <c r="O150" s="8"/>
    </row>
    <row r="151" spans="1:21" ht="15.75" customHeight="1" x14ac:dyDescent="0.2">
      <c r="A151" s="70"/>
      <c r="B151" s="87"/>
      <c r="C151" s="268">
        <v>632001</v>
      </c>
      <c r="D151" s="70">
        <v>41</v>
      </c>
      <c r="E151" s="70" t="s">
        <v>380</v>
      </c>
      <c r="F151" s="78">
        <v>461</v>
      </c>
      <c r="G151" s="78">
        <v>461</v>
      </c>
      <c r="H151" s="306">
        <v>647.49</v>
      </c>
      <c r="I151" s="78">
        <f t="shared" si="18"/>
        <v>140.45336225596529</v>
      </c>
      <c r="J151" s="78">
        <v>647</v>
      </c>
      <c r="K151" s="85"/>
      <c r="L151" s="8"/>
      <c r="M151" s="8"/>
      <c r="N151" s="8"/>
      <c r="O151" s="8"/>
    </row>
    <row r="152" spans="1:21" ht="15.75" customHeight="1" x14ac:dyDescent="0.2">
      <c r="A152" s="70"/>
      <c r="B152" s="87"/>
      <c r="C152" s="268">
        <v>632002</v>
      </c>
      <c r="D152" s="70">
        <v>41</v>
      </c>
      <c r="E152" s="70" t="s">
        <v>104</v>
      </c>
      <c r="F152" s="78">
        <v>193</v>
      </c>
      <c r="G152" s="78">
        <v>193</v>
      </c>
      <c r="H152" s="306">
        <v>140.26</v>
      </c>
      <c r="I152" s="78">
        <f t="shared" si="18"/>
        <v>72.673575129533674</v>
      </c>
      <c r="J152" s="78">
        <v>193</v>
      </c>
      <c r="K152" s="85"/>
      <c r="L152" s="8"/>
      <c r="M152" s="8"/>
      <c r="N152" s="8"/>
      <c r="O152" s="8"/>
    </row>
    <row r="153" spans="1:21" ht="15.75" customHeight="1" x14ac:dyDescent="0.2">
      <c r="A153" s="70"/>
      <c r="B153" s="87"/>
      <c r="C153" s="268">
        <v>632003</v>
      </c>
      <c r="D153" s="70">
        <v>41</v>
      </c>
      <c r="E153" s="70" t="s">
        <v>106</v>
      </c>
      <c r="F153" s="78">
        <v>0</v>
      </c>
      <c r="G153" s="78">
        <v>0</v>
      </c>
      <c r="H153" s="306">
        <v>0</v>
      </c>
      <c r="I153" s="78">
        <v>0</v>
      </c>
      <c r="J153" s="78">
        <v>0</v>
      </c>
      <c r="K153" s="85"/>
      <c r="L153" s="8"/>
      <c r="M153" s="8"/>
      <c r="N153" s="8"/>
      <c r="O153" s="8"/>
    </row>
    <row r="154" spans="1:21" ht="15.75" customHeight="1" x14ac:dyDescent="0.2">
      <c r="A154" s="70"/>
      <c r="B154" s="87"/>
      <c r="C154" s="268">
        <v>633006</v>
      </c>
      <c r="D154" s="70">
        <v>41</v>
      </c>
      <c r="E154" s="70" t="s">
        <v>107</v>
      </c>
      <c r="F154" s="78">
        <v>20</v>
      </c>
      <c r="G154" s="78">
        <v>20</v>
      </c>
      <c r="H154" s="306">
        <v>42.2</v>
      </c>
      <c r="I154" s="78">
        <f t="shared" si="18"/>
        <v>211.00000000000003</v>
      </c>
      <c r="J154" s="78">
        <v>42</v>
      </c>
      <c r="K154" s="85"/>
      <c r="L154" s="8"/>
      <c r="M154" s="8"/>
      <c r="N154" s="8"/>
      <c r="O154" s="8"/>
    </row>
    <row r="155" spans="1:21" ht="15.75" customHeight="1" x14ac:dyDescent="0.2">
      <c r="A155" s="70"/>
      <c r="B155" s="87"/>
      <c r="C155" s="268" t="s">
        <v>45</v>
      </c>
      <c r="D155" s="70">
        <v>41</v>
      </c>
      <c r="E155" s="70" t="s">
        <v>108</v>
      </c>
      <c r="F155" s="78">
        <v>150</v>
      </c>
      <c r="G155" s="78">
        <v>150</v>
      </c>
      <c r="H155" s="306">
        <v>522.91</v>
      </c>
      <c r="I155" s="78">
        <f t="shared" si="18"/>
        <v>348.60666666666663</v>
      </c>
      <c r="J155" s="78">
        <v>523</v>
      </c>
      <c r="K155" s="85"/>
      <c r="L155" s="8"/>
      <c r="M155" s="8"/>
      <c r="N155" s="8"/>
      <c r="O155" s="8"/>
    </row>
    <row r="156" spans="1:21" ht="15.75" customHeight="1" x14ac:dyDescent="0.2">
      <c r="A156" s="70"/>
      <c r="B156" s="87"/>
      <c r="C156" s="268" t="s">
        <v>45</v>
      </c>
      <c r="D156" s="70">
        <v>111</v>
      </c>
      <c r="E156" s="70" t="s">
        <v>837</v>
      </c>
      <c r="F156" s="78">
        <v>0</v>
      </c>
      <c r="G156" s="78">
        <v>0</v>
      </c>
      <c r="H156" s="306">
        <v>2111.89</v>
      </c>
      <c r="I156" s="78">
        <v>0</v>
      </c>
      <c r="J156" s="78">
        <v>2112</v>
      </c>
      <c r="K156" s="85"/>
      <c r="L156" s="8"/>
      <c r="M156" s="8"/>
      <c r="N156" s="8"/>
      <c r="O156" s="8"/>
    </row>
    <row r="157" spans="1:21" ht="15.75" customHeight="1" x14ac:dyDescent="0.2">
      <c r="A157" s="70"/>
      <c r="B157" s="87"/>
      <c r="C157" s="268" t="s">
        <v>47</v>
      </c>
      <c r="D157" s="70">
        <v>41</v>
      </c>
      <c r="E157" s="70" t="s">
        <v>674</v>
      </c>
      <c r="F157" s="78">
        <v>127</v>
      </c>
      <c r="G157" s="78">
        <v>127</v>
      </c>
      <c r="H157" s="306">
        <v>0</v>
      </c>
      <c r="I157" s="78">
        <f t="shared" si="18"/>
        <v>0</v>
      </c>
      <c r="J157" s="78">
        <v>127</v>
      </c>
      <c r="K157" s="85"/>
      <c r="L157" s="8"/>
      <c r="M157" s="8"/>
      <c r="N157" s="8"/>
      <c r="O157" s="8"/>
    </row>
    <row r="158" spans="1:21" ht="15.75" customHeight="1" x14ac:dyDescent="0.2">
      <c r="A158" s="70"/>
      <c r="B158" s="87"/>
      <c r="C158" s="268">
        <v>633010</v>
      </c>
      <c r="D158" s="70">
        <v>41</v>
      </c>
      <c r="E158" s="70" t="s">
        <v>675</v>
      </c>
      <c r="F158" s="78">
        <v>0</v>
      </c>
      <c r="G158" s="78">
        <v>0</v>
      </c>
      <c r="H158" s="306">
        <v>0</v>
      </c>
      <c r="I158" s="78">
        <v>0</v>
      </c>
      <c r="J158" s="78">
        <v>0</v>
      </c>
      <c r="K158" s="85"/>
      <c r="L158" s="8"/>
      <c r="M158" s="8"/>
      <c r="N158" s="8"/>
      <c r="O158" s="8"/>
    </row>
    <row r="159" spans="1:21" ht="15.75" customHeight="1" x14ac:dyDescent="0.2">
      <c r="A159" s="70"/>
      <c r="B159" s="87"/>
      <c r="C159" s="268">
        <v>63316</v>
      </c>
      <c r="D159" s="70">
        <v>41</v>
      </c>
      <c r="E159" s="70" t="s">
        <v>512</v>
      </c>
      <c r="F159" s="78">
        <v>154</v>
      </c>
      <c r="G159" s="78">
        <v>154</v>
      </c>
      <c r="H159" s="306">
        <v>0</v>
      </c>
      <c r="I159" s="78">
        <f t="shared" si="18"/>
        <v>0</v>
      </c>
      <c r="J159" s="78">
        <v>154</v>
      </c>
      <c r="K159" s="85"/>
      <c r="L159" s="8"/>
      <c r="M159" s="8"/>
      <c r="N159" s="8"/>
      <c r="O159" s="8"/>
    </row>
    <row r="160" spans="1:21" ht="15.75" customHeight="1" x14ac:dyDescent="0.2">
      <c r="A160" s="70"/>
      <c r="B160" s="87"/>
      <c r="C160" s="268">
        <v>634001</v>
      </c>
      <c r="D160" s="70">
        <v>41</v>
      </c>
      <c r="E160" s="70" t="s">
        <v>109</v>
      </c>
      <c r="F160" s="78">
        <v>720</v>
      </c>
      <c r="G160" s="78">
        <v>720</v>
      </c>
      <c r="H160" s="306">
        <v>410.75</v>
      </c>
      <c r="I160" s="78">
        <f t="shared" si="18"/>
        <v>57.048611111111114</v>
      </c>
      <c r="J160" s="78">
        <v>720</v>
      </c>
      <c r="K160" s="85"/>
      <c r="L160" s="8"/>
      <c r="M160" s="8"/>
      <c r="N160" s="8"/>
      <c r="O160" s="8"/>
    </row>
    <row r="161" spans="1:21" ht="15.75" customHeight="1" x14ac:dyDescent="0.2">
      <c r="A161" s="70"/>
      <c r="B161" s="87"/>
      <c r="C161" s="268" t="s">
        <v>53</v>
      </c>
      <c r="D161" s="70">
        <v>41</v>
      </c>
      <c r="E161" s="70" t="s">
        <v>110</v>
      </c>
      <c r="F161" s="78">
        <v>620</v>
      </c>
      <c r="G161" s="78">
        <v>620</v>
      </c>
      <c r="H161" s="306">
        <v>135.07</v>
      </c>
      <c r="I161" s="78">
        <f t="shared" si="18"/>
        <v>21.785483870967738</v>
      </c>
      <c r="J161" s="78">
        <v>620</v>
      </c>
      <c r="K161" s="85"/>
      <c r="L161" s="8"/>
      <c r="M161" s="8"/>
      <c r="N161" s="8"/>
      <c r="O161" s="8"/>
    </row>
    <row r="162" spans="1:21" ht="15.75" customHeight="1" x14ac:dyDescent="0.2">
      <c r="A162" s="70"/>
      <c r="B162" s="87"/>
      <c r="C162" s="268">
        <v>634002</v>
      </c>
      <c r="D162" s="70">
        <v>41</v>
      </c>
      <c r="E162" s="70" t="s">
        <v>111</v>
      </c>
      <c r="F162" s="78">
        <v>600</v>
      </c>
      <c r="G162" s="78">
        <v>600</v>
      </c>
      <c r="H162" s="306">
        <v>0</v>
      </c>
      <c r="I162" s="78">
        <f t="shared" si="18"/>
        <v>0</v>
      </c>
      <c r="J162" s="78">
        <v>600</v>
      </c>
      <c r="K162" s="85"/>
      <c r="L162" s="8"/>
      <c r="M162" s="8"/>
      <c r="N162" s="8"/>
      <c r="O162" s="8"/>
    </row>
    <row r="163" spans="1:21" ht="15.75" customHeight="1" x14ac:dyDescent="0.2">
      <c r="A163" s="70"/>
      <c r="B163" s="87"/>
      <c r="C163" s="268" t="s">
        <v>112</v>
      </c>
      <c r="D163" s="70">
        <v>41</v>
      </c>
      <c r="E163" s="70" t="s">
        <v>113</v>
      </c>
      <c r="F163" s="78">
        <v>1389</v>
      </c>
      <c r="G163" s="78">
        <v>1389</v>
      </c>
      <c r="H163" s="306">
        <v>0</v>
      </c>
      <c r="I163" s="78">
        <f t="shared" si="18"/>
        <v>0</v>
      </c>
      <c r="J163" s="78">
        <v>200</v>
      </c>
      <c r="K163" s="85"/>
      <c r="L163" s="8"/>
      <c r="M163" s="8"/>
      <c r="N163" s="8"/>
      <c r="O163" s="8"/>
    </row>
    <row r="164" spans="1:21" ht="15.75" customHeight="1" x14ac:dyDescent="0.2">
      <c r="A164" s="70"/>
      <c r="B164" s="87"/>
      <c r="C164" s="268">
        <v>634003</v>
      </c>
      <c r="D164" s="70">
        <v>41</v>
      </c>
      <c r="E164" s="70" t="s">
        <v>114</v>
      </c>
      <c r="F164" s="78">
        <v>620</v>
      </c>
      <c r="G164" s="78">
        <v>620</v>
      </c>
      <c r="H164" s="306">
        <v>617.33000000000004</v>
      </c>
      <c r="I164" s="78">
        <f t="shared" si="18"/>
        <v>99.569354838709685</v>
      </c>
      <c r="J164" s="78">
        <v>620</v>
      </c>
      <c r="K164" s="85"/>
      <c r="L164" s="8"/>
      <c r="M164" s="8"/>
      <c r="N164" s="8"/>
      <c r="O164" s="8"/>
    </row>
    <row r="165" spans="1:21" ht="15.75" customHeight="1" x14ac:dyDescent="0.2">
      <c r="A165" s="70"/>
      <c r="B165" s="87"/>
      <c r="C165" s="268" t="s">
        <v>54</v>
      </c>
      <c r="D165" s="70">
        <v>41</v>
      </c>
      <c r="E165" s="70" t="s">
        <v>115</v>
      </c>
      <c r="F165" s="78">
        <v>390</v>
      </c>
      <c r="G165" s="78">
        <v>390</v>
      </c>
      <c r="H165" s="306">
        <v>130.05000000000001</v>
      </c>
      <c r="I165" s="78">
        <f t="shared" si="18"/>
        <v>33.346153846153847</v>
      </c>
      <c r="J165" s="78">
        <v>390</v>
      </c>
      <c r="K165" s="85"/>
      <c r="L165" s="8"/>
      <c r="M165" s="8"/>
      <c r="N165" s="8"/>
      <c r="O165" s="8"/>
    </row>
    <row r="166" spans="1:21" ht="15.75" customHeight="1" x14ac:dyDescent="0.2">
      <c r="A166" s="70"/>
      <c r="B166" s="87"/>
      <c r="C166" s="268">
        <v>637023</v>
      </c>
      <c r="D166" s="70">
        <v>41</v>
      </c>
      <c r="E166" s="70" t="s">
        <v>679</v>
      </c>
      <c r="F166" s="78">
        <v>93</v>
      </c>
      <c r="G166" s="78">
        <v>93</v>
      </c>
      <c r="H166" s="306">
        <v>76</v>
      </c>
      <c r="I166" s="78">
        <f t="shared" si="18"/>
        <v>81.72043010752688</v>
      </c>
      <c r="J166" s="78">
        <v>93</v>
      </c>
      <c r="K166" s="85"/>
      <c r="L166" s="8"/>
      <c r="M166" s="8"/>
      <c r="N166" s="8"/>
      <c r="O166" s="8"/>
    </row>
    <row r="167" spans="1:21" ht="15.75" customHeight="1" x14ac:dyDescent="0.2">
      <c r="A167" s="70"/>
      <c r="B167" s="70"/>
      <c r="C167" s="268" t="s">
        <v>116</v>
      </c>
      <c r="D167" s="70">
        <v>41</v>
      </c>
      <c r="E167" s="70" t="s">
        <v>117</v>
      </c>
      <c r="F167" s="78">
        <v>90</v>
      </c>
      <c r="G167" s="78">
        <v>90</v>
      </c>
      <c r="H167" s="306">
        <v>76</v>
      </c>
      <c r="I167" s="78">
        <f t="shared" si="18"/>
        <v>84.444444444444443</v>
      </c>
      <c r="J167" s="78">
        <v>90</v>
      </c>
      <c r="K167" s="85"/>
      <c r="L167" s="8"/>
      <c r="M167" s="8"/>
      <c r="N167" s="8"/>
      <c r="O167" s="8"/>
    </row>
    <row r="168" spans="1:21" ht="15.75" customHeight="1" x14ac:dyDescent="0.2">
      <c r="A168" s="77"/>
      <c r="B168" s="70"/>
      <c r="C168" s="268" t="s">
        <v>676</v>
      </c>
      <c r="D168" s="70">
        <v>41</v>
      </c>
      <c r="E168" s="70" t="s">
        <v>677</v>
      </c>
      <c r="F168" s="78">
        <v>0</v>
      </c>
      <c r="G168" s="78">
        <v>0</v>
      </c>
      <c r="H168" s="306">
        <v>110</v>
      </c>
      <c r="I168" s="78">
        <v>0</v>
      </c>
      <c r="J168" s="78">
        <v>110</v>
      </c>
      <c r="K168" s="85"/>
      <c r="L168" s="8"/>
      <c r="M168" s="8"/>
      <c r="N168" s="8"/>
      <c r="O168" s="8"/>
    </row>
    <row r="169" spans="1:21" ht="15.75" customHeight="1" x14ac:dyDescent="0.2">
      <c r="A169" s="77"/>
      <c r="B169" s="70"/>
      <c r="C169" s="99">
        <v>637001</v>
      </c>
      <c r="D169" s="70">
        <v>41</v>
      </c>
      <c r="E169" s="70" t="s">
        <v>678</v>
      </c>
      <c r="F169" s="78">
        <v>0</v>
      </c>
      <c r="G169" s="78">
        <v>0</v>
      </c>
      <c r="H169" s="306">
        <v>0</v>
      </c>
      <c r="I169" s="78">
        <v>0</v>
      </c>
      <c r="J169" s="78">
        <v>0</v>
      </c>
      <c r="K169" s="85"/>
      <c r="L169" s="8"/>
      <c r="M169" s="8"/>
      <c r="N169" s="8"/>
      <c r="O169" s="8"/>
    </row>
    <row r="170" spans="1:21" ht="15.75" customHeight="1" x14ac:dyDescent="0.2">
      <c r="A170" s="125" t="s">
        <v>324</v>
      </c>
      <c r="B170" s="70"/>
      <c r="C170" s="99"/>
      <c r="D170" s="70"/>
      <c r="E170" s="76" t="s">
        <v>95</v>
      </c>
      <c r="F170" s="179">
        <f>SUM(F149:F169)</f>
        <v>6627</v>
      </c>
      <c r="G170" s="179">
        <f t="shared" ref="G170:H170" si="21">SUM(G149:G169)</f>
        <v>6627</v>
      </c>
      <c r="H170" s="311">
        <f t="shared" si="21"/>
        <v>5263.55</v>
      </c>
      <c r="I170" s="218">
        <f t="shared" si="18"/>
        <v>79.425833710577947</v>
      </c>
      <c r="J170" s="179">
        <f>SUM(J149:J169)</f>
        <v>8241</v>
      </c>
      <c r="K170" s="26">
        <f>SUM(H170)</f>
        <v>5263.55</v>
      </c>
      <c r="L170" s="26">
        <f>SUM(I170)</f>
        <v>79.425833710577947</v>
      </c>
      <c r="M170" s="26">
        <f>SUM(J170)</f>
        <v>8241</v>
      </c>
      <c r="N170" s="26" t="e">
        <f>SUM(#REF!)</f>
        <v>#REF!</v>
      </c>
      <c r="O170" s="26" t="e">
        <f>SUM(#REF!)</f>
        <v>#REF!</v>
      </c>
      <c r="R170" s="8">
        <f>SUM(F170)</f>
        <v>6627</v>
      </c>
      <c r="S170" s="8">
        <f t="shared" ref="S170" si="22">SUM(G170)</f>
        <v>6627</v>
      </c>
      <c r="T170" s="8">
        <f>SUM(H170)</f>
        <v>5263.55</v>
      </c>
      <c r="U170" s="8">
        <f>SUM(J170)</f>
        <v>8241</v>
      </c>
    </row>
    <row r="171" spans="1:21" s="16" customFormat="1" ht="15.75" customHeight="1" x14ac:dyDescent="0.25">
      <c r="A171" s="84" t="s">
        <v>417</v>
      </c>
      <c r="B171" s="84"/>
      <c r="C171" s="131"/>
      <c r="D171" s="84"/>
      <c r="E171" s="84"/>
      <c r="F171" s="13"/>
      <c r="G171" s="13"/>
      <c r="H171" s="65"/>
      <c r="I171" s="13"/>
      <c r="J171" s="13"/>
      <c r="K171" s="13"/>
      <c r="L171" s="173"/>
      <c r="M171" s="8"/>
      <c r="N171" s="173"/>
      <c r="O171" s="173"/>
    </row>
    <row r="172" spans="1:21" ht="15.75" customHeight="1" x14ac:dyDescent="0.2">
      <c r="A172" s="104"/>
      <c r="B172" s="84" t="s">
        <v>118</v>
      </c>
      <c r="C172" s="131"/>
      <c r="D172" s="84"/>
      <c r="E172" s="84" t="s">
        <v>119</v>
      </c>
      <c r="F172" s="13"/>
      <c r="G172" s="13"/>
      <c r="H172" s="65"/>
      <c r="I172" s="13"/>
      <c r="J172" s="13"/>
      <c r="K172" s="13"/>
      <c r="L172" s="8"/>
      <c r="M172" s="8"/>
      <c r="N172" s="8"/>
      <c r="O172" s="8"/>
    </row>
    <row r="173" spans="1:21" ht="15.75" customHeight="1" x14ac:dyDescent="0.2">
      <c r="A173" s="121"/>
      <c r="B173" s="70"/>
      <c r="C173" s="99">
        <v>637027</v>
      </c>
      <c r="D173" s="70">
        <v>41</v>
      </c>
      <c r="E173" s="70" t="s">
        <v>723</v>
      </c>
      <c r="F173" s="88">
        <v>3000</v>
      </c>
      <c r="G173" s="88">
        <v>3000</v>
      </c>
      <c r="H173" s="252">
        <v>5005.7299999999996</v>
      </c>
      <c r="I173" s="78">
        <f t="shared" si="18"/>
        <v>166.85766666666666</v>
      </c>
      <c r="J173" s="88">
        <v>8000</v>
      </c>
      <c r="K173" s="85"/>
      <c r="L173" s="8"/>
      <c r="M173" s="8"/>
      <c r="N173" s="8"/>
      <c r="O173" s="8"/>
    </row>
    <row r="174" spans="1:21" ht="15.75" customHeight="1" x14ac:dyDescent="0.2">
      <c r="A174" s="121"/>
      <c r="B174" s="70"/>
      <c r="C174" s="99">
        <v>625007</v>
      </c>
      <c r="D174" s="70">
        <v>41</v>
      </c>
      <c r="E174" s="70" t="s">
        <v>352</v>
      </c>
      <c r="F174" s="88">
        <v>600</v>
      </c>
      <c r="G174" s="88">
        <v>600</v>
      </c>
      <c r="H174" s="252">
        <v>1225.77</v>
      </c>
      <c r="I174" s="78">
        <f t="shared" si="18"/>
        <v>204.29499999999999</v>
      </c>
      <c r="J174" s="88">
        <v>2500</v>
      </c>
      <c r="K174" s="85"/>
      <c r="L174" s="8"/>
      <c r="M174" s="8"/>
      <c r="N174" s="8"/>
      <c r="O174" s="8"/>
    </row>
    <row r="175" spans="1:21" ht="15.75" customHeight="1" x14ac:dyDescent="0.2">
      <c r="A175" s="121"/>
      <c r="B175" s="87"/>
      <c r="C175" s="99">
        <v>633006</v>
      </c>
      <c r="D175" s="70">
        <v>41</v>
      </c>
      <c r="E175" s="70" t="s">
        <v>711</v>
      </c>
      <c r="F175" s="88">
        <v>3000</v>
      </c>
      <c r="G175" s="88">
        <v>3000</v>
      </c>
      <c r="H175" s="252">
        <v>228.2</v>
      </c>
      <c r="I175" s="78">
        <f t="shared" si="18"/>
        <v>7.6066666666666656</v>
      </c>
      <c r="J175" s="88">
        <v>2772</v>
      </c>
      <c r="K175" s="85"/>
      <c r="L175" s="8"/>
      <c r="M175" s="8"/>
      <c r="N175" s="8"/>
      <c r="O175" s="8"/>
    </row>
    <row r="176" spans="1:21" ht="15.75" customHeight="1" x14ac:dyDescent="0.2">
      <c r="A176" s="70"/>
      <c r="B176" s="87"/>
      <c r="C176" s="99">
        <v>637005</v>
      </c>
      <c r="D176" s="70">
        <v>41</v>
      </c>
      <c r="E176" s="70" t="s">
        <v>555</v>
      </c>
      <c r="F176" s="88">
        <v>700</v>
      </c>
      <c r="G176" s="88">
        <v>700</v>
      </c>
      <c r="H176" s="252">
        <v>470</v>
      </c>
      <c r="I176" s="78">
        <f t="shared" si="18"/>
        <v>67.142857142857139</v>
      </c>
      <c r="J176" s="88">
        <v>700</v>
      </c>
      <c r="K176" s="85"/>
      <c r="L176" s="8"/>
      <c r="M176" s="8"/>
      <c r="N176" s="8"/>
      <c r="O176" s="8"/>
    </row>
    <row r="177" spans="1:21" ht="15.75" customHeight="1" x14ac:dyDescent="0.2">
      <c r="A177" s="259">
        <v>11</v>
      </c>
      <c r="B177" s="87"/>
      <c r="C177" s="99" t="s">
        <v>121</v>
      </c>
      <c r="D177" s="74"/>
      <c r="E177" s="259" t="s">
        <v>69</v>
      </c>
      <c r="F177" s="258">
        <f>SUM(F173:F176)</f>
        <v>7300</v>
      </c>
      <c r="G177" s="258">
        <f t="shared" ref="G177:H177" si="23">SUM(G173:G176)</f>
        <v>7300</v>
      </c>
      <c r="H177" s="319">
        <f t="shared" si="23"/>
        <v>6929.7</v>
      </c>
      <c r="I177" s="218">
        <f t="shared" si="18"/>
        <v>94.927397260273978</v>
      </c>
      <c r="J177" s="258">
        <f>SUM(J173:J176)</f>
        <v>13972</v>
      </c>
      <c r="K177" s="8">
        <f>SUM(H177)</f>
        <v>6929.7</v>
      </c>
      <c r="L177" s="8">
        <f>SUM(I177)</f>
        <v>94.927397260273978</v>
      </c>
      <c r="M177" s="8">
        <f>SUM(J177)</f>
        <v>13972</v>
      </c>
      <c r="N177" s="8" t="e">
        <f>SUM(#REF!)</f>
        <v>#REF!</v>
      </c>
      <c r="O177" s="8" t="e">
        <f>SUM(#REF!)</f>
        <v>#REF!</v>
      </c>
      <c r="R177" s="8">
        <f>SUM(F177)</f>
        <v>7300</v>
      </c>
      <c r="S177" s="8">
        <f t="shared" ref="S177:T177" si="24">SUM(G177)</f>
        <v>7300</v>
      </c>
      <c r="T177" s="8">
        <f t="shared" si="24"/>
        <v>6929.7</v>
      </c>
      <c r="U177" s="8">
        <f>SUM(J177)</f>
        <v>13972</v>
      </c>
    </row>
    <row r="178" spans="1:21" ht="15.75" customHeight="1" x14ac:dyDescent="0.2">
      <c r="A178" s="127"/>
      <c r="B178" s="257" t="s">
        <v>707</v>
      </c>
      <c r="C178" s="256"/>
      <c r="D178" s="127"/>
      <c r="E178" s="122" t="s">
        <v>708</v>
      </c>
      <c r="F178" s="179"/>
      <c r="G178" s="179"/>
      <c r="H178" s="311"/>
      <c r="I178" s="78"/>
      <c r="J178" s="179"/>
      <c r="K178" s="219"/>
      <c r="L178" s="219"/>
      <c r="M178" s="219"/>
      <c r="N178" s="219"/>
      <c r="O178" s="219"/>
    </row>
    <row r="179" spans="1:21" ht="15.75" customHeight="1" x14ac:dyDescent="0.2">
      <c r="A179" s="127"/>
      <c r="B179" s="257" t="s">
        <v>707</v>
      </c>
      <c r="C179" s="99">
        <v>635</v>
      </c>
      <c r="D179" s="70">
        <v>111</v>
      </c>
      <c r="E179" s="127" t="s">
        <v>716</v>
      </c>
      <c r="F179" s="78">
        <v>0</v>
      </c>
      <c r="G179" s="78">
        <v>3400</v>
      </c>
      <c r="H179" s="310">
        <v>0</v>
      </c>
      <c r="I179" s="78">
        <f t="shared" si="18"/>
        <v>0</v>
      </c>
      <c r="J179" s="78">
        <v>3400</v>
      </c>
      <c r="K179" s="219"/>
      <c r="L179" s="219"/>
      <c r="M179" s="219"/>
      <c r="N179" s="219"/>
      <c r="O179" s="219"/>
    </row>
    <row r="180" spans="1:21" ht="15.75" customHeight="1" x14ac:dyDescent="0.2">
      <c r="A180" s="127"/>
      <c r="B180" s="159"/>
      <c r="C180" s="99">
        <v>635</v>
      </c>
      <c r="D180" s="70">
        <v>41</v>
      </c>
      <c r="E180" s="127" t="s">
        <v>717</v>
      </c>
      <c r="F180" s="78">
        <v>0</v>
      </c>
      <c r="G180" s="78">
        <v>1250</v>
      </c>
      <c r="H180" s="310">
        <v>1000</v>
      </c>
      <c r="I180" s="78">
        <f t="shared" si="18"/>
        <v>80</v>
      </c>
      <c r="J180" s="78">
        <v>2250</v>
      </c>
      <c r="K180" s="219"/>
      <c r="L180" s="219"/>
      <c r="M180" s="219"/>
      <c r="N180" s="219"/>
      <c r="O180" s="219"/>
    </row>
    <row r="181" spans="1:21" ht="15.75" customHeight="1" x14ac:dyDescent="0.2">
      <c r="A181" s="374">
        <v>11</v>
      </c>
      <c r="B181" s="70"/>
      <c r="C181" s="256"/>
      <c r="D181" s="127"/>
      <c r="E181" s="76" t="s">
        <v>95</v>
      </c>
      <c r="F181" s="218">
        <f>SUM(F179:F180)</f>
        <v>0</v>
      </c>
      <c r="G181" s="218">
        <f t="shared" ref="G181:H181" si="25">SUM(G179:G180)</f>
        <v>4650</v>
      </c>
      <c r="H181" s="309">
        <f t="shared" si="25"/>
        <v>1000</v>
      </c>
      <c r="I181" s="218">
        <f t="shared" si="18"/>
        <v>21.50537634408602</v>
      </c>
      <c r="J181" s="218">
        <f>SUM(J179:J180)</f>
        <v>5650</v>
      </c>
      <c r="K181" s="218"/>
      <c r="L181" s="218"/>
      <c r="M181" s="218"/>
      <c r="N181" s="218"/>
      <c r="O181" s="218"/>
      <c r="R181" s="8">
        <f>SUM(F181)</f>
        <v>0</v>
      </c>
      <c r="S181" s="8">
        <f t="shared" ref="S181" si="26">SUM(G181)</f>
        <v>4650</v>
      </c>
      <c r="T181" s="8">
        <f>SUM(H181)</f>
        <v>1000</v>
      </c>
      <c r="U181" s="8">
        <f>SUM(J181)</f>
        <v>5650</v>
      </c>
    </row>
    <row r="182" spans="1:21" s="14" customFormat="1" ht="15.75" customHeight="1" x14ac:dyDescent="0.2">
      <c r="A182" s="122" t="s">
        <v>320</v>
      </c>
      <c r="B182" s="126"/>
      <c r="C182" s="132"/>
      <c r="D182" s="127"/>
      <c r="E182" s="127"/>
      <c r="F182" s="13"/>
      <c r="G182" s="13"/>
      <c r="H182" s="65"/>
      <c r="I182" s="13"/>
      <c r="J182" s="13"/>
      <c r="K182" s="13"/>
      <c r="L182" s="170"/>
      <c r="M182" s="8"/>
      <c r="N182" s="170"/>
      <c r="O182" s="170"/>
    </row>
    <row r="183" spans="1:21" s="12" customFormat="1" ht="15.75" customHeight="1" x14ac:dyDescent="0.2">
      <c r="A183" s="114" t="s">
        <v>452</v>
      </c>
      <c r="B183" s="117" t="s">
        <v>463</v>
      </c>
      <c r="C183" s="103"/>
      <c r="D183" s="104"/>
      <c r="E183" s="104"/>
      <c r="F183" s="13"/>
      <c r="G183" s="13"/>
      <c r="H183" s="65"/>
      <c r="I183" s="13"/>
      <c r="J183" s="13"/>
      <c r="K183" s="13"/>
      <c r="L183" s="172"/>
      <c r="M183" s="8"/>
      <c r="N183" s="172"/>
      <c r="O183" s="172"/>
    </row>
    <row r="184" spans="1:21" ht="15.75" customHeight="1" x14ac:dyDescent="0.2">
      <c r="A184" s="125" t="s">
        <v>411</v>
      </c>
      <c r="B184" s="76" t="s">
        <v>122</v>
      </c>
      <c r="C184" s="98"/>
      <c r="D184" s="76"/>
      <c r="E184" s="76" t="s">
        <v>123</v>
      </c>
      <c r="F184" s="78"/>
      <c r="G184" s="78"/>
      <c r="H184" s="348"/>
      <c r="I184" s="78"/>
      <c r="J184" s="88"/>
      <c r="K184" s="13"/>
      <c r="L184" s="8"/>
      <c r="M184" s="8"/>
      <c r="N184" s="8"/>
      <c r="O184" s="8"/>
    </row>
    <row r="185" spans="1:21" ht="15.75" customHeight="1" x14ac:dyDescent="0.2">
      <c r="A185" s="70"/>
      <c r="B185" s="87"/>
      <c r="C185" s="99">
        <v>611</v>
      </c>
      <c r="D185" s="70">
        <v>111</v>
      </c>
      <c r="E185" s="70" t="s">
        <v>124</v>
      </c>
      <c r="F185" s="78">
        <v>3114</v>
      </c>
      <c r="G185" s="78">
        <v>3114</v>
      </c>
      <c r="H185" s="348">
        <v>3114</v>
      </c>
      <c r="I185" s="78">
        <f t="shared" si="18"/>
        <v>100</v>
      </c>
      <c r="J185" s="88">
        <v>3117</v>
      </c>
      <c r="K185" s="85"/>
      <c r="L185" s="8"/>
      <c r="M185" s="8"/>
      <c r="N185" s="8"/>
      <c r="O185" s="8"/>
    </row>
    <row r="186" spans="1:21" ht="15.75" customHeight="1" x14ac:dyDescent="0.2">
      <c r="A186" s="70"/>
      <c r="B186" s="87"/>
      <c r="C186" s="99">
        <v>611</v>
      </c>
      <c r="D186" s="70" t="s">
        <v>579</v>
      </c>
      <c r="E186" s="70" t="s">
        <v>125</v>
      </c>
      <c r="F186" s="78">
        <v>3910</v>
      </c>
      <c r="G186" s="78">
        <v>3910</v>
      </c>
      <c r="H186" s="348">
        <v>0</v>
      </c>
      <c r="I186" s="78">
        <f t="shared" si="18"/>
        <v>0</v>
      </c>
      <c r="J186" s="88">
        <v>3910</v>
      </c>
      <c r="K186" s="85"/>
      <c r="L186" s="8"/>
      <c r="M186" s="8"/>
      <c r="N186" s="8"/>
      <c r="O186" s="8"/>
    </row>
    <row r="187" spans="1:21" ht="15.75" customHeight="1" x14ac:dyDescent="0.2">
      <c r="A187" s="70"/>
      <c r="B187" s="87"/>
      <c r="C187" s="99">
        <v>611</v>
      </c>
      <c r="D187" s="70">
        <v>41</v>
      </c>
      <c r="E187" s="70" t="s">
        <v>126</v>
      </c>
      <c r="F187" s="78">
        <v>5823</v>
      </c>
      <c r="G187" s="78">
        <v>5823</v>
      </c>
      <c r="H187" s="348">
        <v>6534.51</v>
      </c>
      <c r="I187" s="78">
        <f t="shared" si="18"/>
        <v>112.21895929933025</v>
      </c>
      <c r="J187" s="88">
        <v>5823</v>
      </c>
      <c r="K187" s="85"/>
      <c r="L187" s="8"/>
      <c r="M187" s="8"/>
      <c r="N187" s="8"/>
      <c r="O187" s="8"/>
    </row>
    <row r="188" spans="1:21" ht="15.75" customHeight="1" x14ac:dyDescent="0.2">
      <c r="A188" s="70"/>
      <c r="B188" s="87"/>
      <c r="C188" s="268" t="s">
        <v>19</v>
      </c>
      <c r="D188" s="70">
        <v>111</v>
      </c>
      <c r="E188" s="70" t="s">
        <v>127</v>
      </c>
      <c r="F188" s="78">
        <v>804</v>
      </c>
      <c r="G188" s="78">
        <v>804</v>
      </c>
      <c r="H188" s="348">
        <v>804</v>
      </c>
      <c r="I188" s="78">
        <f t="shared" si="18"/>
        <v>100</v>
      </c>
      <c r="J188" s="88">
        <v>804</v>
      </c>
      <c r="K188" s="85"/>
      <c r="L188" s="8"/>
      <c r="M188" s="8"/>
      <c r="N188" s="8"/>
      <c r="O188" s="8"/>
    </row>
    <row r="189" spans="1:21" ht="15.75" customHeight="1" x14ac:dyDescent="0.2">
      <c r="A189" s="70"/>
      <c r="B189" s="87"/>
      <c r="C189" s="268" t="s">
        <v>19</v>
      </c>
      <c r="D189" s="70" t="s">
        <v>579</v>
      </c>
      <c r="E189" s="70" t="s">
        <v>128</v>
      </c>
      <c r="F189" s="78">
        <v>1230</v>
      </c>
      <c r="G189" s="78">
        <v>1230</v>
      </c>
      <c r="H189" s="348">
        <v>503.08</v>
      </c>
      <c r="I189" s="78">
        <f t="shared" si="18"/>
        <v>40.900813008130079</v>
      </c>
      <c r="J189" s="88">
        <v>1230</v>
      </c>
      <c r="K189" s="85"/>
      <c r="L189" s="8"/>
      <c r="M189" s="8"/>
      <c r="N189" s="8"/>
      <c r="O189" s="8"/>
    </row>
    <row r="190" spans="1:21" ht="15.75" customHeight="1" x14ac:dyDescent="0.2">
      <c r="A190" s="70"/>
      <c r="B190" s="87"/>
      <c r="C190" s="268" t="s">
        <v>19</v>
      </c>
      <c r="D190" s="70">
        <v>41</v>
      </c>
      <c r="E190" s="70" t="s">
        <v>129</v>
      </c>
      <c r="F190" s="78">
        <v>2456</v>
      </c>
      <c r="G190" s="78">
        <v>2456</v>
      </c>
      <c r="H190" s="348">
        <v>2169.7800000000002</v>
      </c>
      <c r="I190" s="78">
        <f t="shared" si="18"/>
        <v>88.346091205211735</v>
      </c>
      <c r="J190" s="88">
        <v>2456</v>
      </c>
      <c r="K190" s="85"/>
      <c r="L190" s="8"/>
      <c r="M190" s="8"/>
      <c r="N190" s="8"/>
      <c r="O190" s="8"/>
    </row>
    <row r="191" spans="1:21" ht="15.75" customHeight="1" x14ac:dyDescent="0.2">
      <c r="A191" s="70"/>
      <c r="B191" s="87"/>
      <c r="C191" s="99">
        <v>631001</v>
      </c>
      <c r="D191" s="70">
        <v>41</v>
      </c>
      <c r="E191" s="70" t="s">
        <v>552</v>
      </c>
      <c r="F191" s="78">
        <v>100</v>
      </c>
      <c r="G191" s="78">
        <v>100</v>
      </c>
      <c r="H191" s="348">
        <v>46.9</v>
      </c>
      <c r="I191" s="78">
        <f t="shared" si="18"/>
        <v>46.9</v>
      </c>
      <c r="J191" s="88">
        <v>100</v>
      </c>
      <c r="K191" s="85"/>
      <c r="L191" s="8"/>
      <c r="M191" s="8"/>
      <c r="N191" s="8"/>
      <c r="O191" s="8"/>
    </row>
    <row r="192" spans="1:21" ht="15.75" customHeight="1" x14ac:dyDescent="0.2">
      <c r="A192" s="70"/>
      <c r="B192" s="87"/>
      <c r="C192" s="268" t="s">
        <v>41</v>
      </c>
      <c r="D192" s="70">
        <v>41</v>
      </c>
      <c r="E192" s="70" t="s">
        <v>530</v>
      </c>
      <c r="F192" s="78">
        <v>303</v>
      </c>
      <c r="G192" s="78">
        <v>303</v>
      </c>
      <c r="H192" s="348">
        <v>0</v>
      </c>
      <c r="I192" s="78">
        <f t="shared" si="18"/>
        <v>0</v>
      </c>
      <c r="J192" s="88">
        <v>303</v>
      </c>
      <c r="K192" s="85"/>
      <c r="L192" s="8"/>
      <c r="M192" s="8"/>
      <c r="N192" s="8"/>
      <c r="O192" s="8"/>
    </row>
    <row r="193" spans="1:21" ht="15.75" customHeight="1" x14ac:dyDescent="0.2">
      <c r="A193" s="70"/>
      <c r="B193" s="87"/>
      <c r="C193" s="99">
        <v>633002</v>
      </c>
      <c r="D193" s="70">
        <v>41</v>
      </c>
      <c r="E193" s="70" t="s">
        <v>546</v>
      </c>
      <c r="F193" s="78">
        <v>601</v>
      </c>
      <c r="G193" s="78">
        <v>601</v>
      </c>
      <c r="H193" s="348">
        <v>19</v>
      </c>
      <c r="I193" s="78">
        <f t="shared" si="18"/>
        <v>3.1613976705490847</v>
      </c>
      <c r="J193" s="88">
        <v>19</v>
      </c>
      <c r="K193" s="85"/>
      <c r="L193" s="8"/>
      <c r="M193" s="8"/>
      <c r="N193" s="8"/>
      <c r="O193" s="8"/>
    </row>
    <row r="194" spans="1:21" ht="15.75" customHeight="1" x14ac:dyDescent="0.2">
      <c r="A194" s="70"/>
      <c r="B194" s="87"/>
      <c r="C194" s="99">
        <v>633006</v>
      </c>
      <c r="D194" s="70">
        <v>41</v>
      </c>
      <c r="E194" s="70" t="s">
        <v>360</v>
      </c>
      <c r="F194" s="78">
        <v>326</v>
      </c>
      <c r="G194" s="78">
        <v>326</v>
      </c>
      <c r="H194" s="348">
        <v>192.96</v>
      </c>
      <c r="I194" s="78">
        <f t="shared" si="18"/>
        <v>59.190184049079754</v>
      </c>
      <c r="J194" s="88">
        <v>326</v>
      </c>
      <c r="K194" s="85"/>
      <c r="L194" s="8"/>
      <c r="M194" s="8"/>
      <c r="N194" s="8"/>
      <c r="O194" s="8"/>
    </row>
    <row r="195" spans="1:21" ht="15.75" customHeight="1" x14ac:dyDescent="0.2">
      <c r="A195" s="70"/>
      <c r="B195" s="87"/>
      <c r="C195" s="99">
        <v>633006</v>
      </c>
      <c r="D195" s="70">
        <v>111</v>
      </c>
      <c r="E195" s="70" t="s">
        <v>400</v>
      </c>
      <c r="F195" s="78">
        <v>66</v>
      </c>
      <c r="G195" s="78">
        <v>66</v>
      </c>
      <c r="H195" s="348">
        <v>0</v>
      </c>
      <c r="I195" s="78">
        <f t="shared" si="18"/>
        <v>0</v>
      </c>
      <c r="J195" s="88">
        <v>66</v>
      </c>
      <c r="K195" s="85"/>
      <c r="L195" s="8"/>
      <c r="M195" s="8"/>
      <c r="N195" s="8"/>
      <c r="O195" s="8"/>
    </row>
    <row r="196" spans="1:21" ht="15.75" customHeight="1" x14ac:dyDescent="0.2">
      <c r="A196" s="70"/>
      <c r="B196" s="87"/>
      <c r="C196" s="268">
        <v>633001</v>
      </c>
      <c r="D196" s="70">
        <v>41</v>
      </c>
      <c r="E196" s="70" t="s">
        <v>838</v>
      </c>
      <c r="F196" s="78">
        <v>0</v>
      </c>
      <c r="G196" s="78">
        <v>0</v>
      </c>
      <c r="H196" s="348">
        <v>180</v>
      </c>
      <c r="I196" s="78">
        <v>0</v>
      </c>
      <c r="J196" s="88">
        <v>180</v>
      </c>
      <c r="K196" s="85"/>
      <c r="L196" s="8"/>
      <c r="M196" s="8"/>
      <c r="N196" s="8"/>
      <c r="O196" s="8"/>
    </row>
    <row r="197" spans="1:21" ht="15.75" customHeight="1" x14ac:dyDescent="0.2">
      <c r="A197" s="70"/>
      <c r="B197" s="87"/>
      <c r="C197" s="99">
        <v>637014</v>
      </c>
      <c r="D197" s="70">
        <v>41</v>
      </c>
      <c r="E197" s="70" t="s">
        <v>130</v>
      </c>
      <c r="F197" s="78">
        <v>578</v>
      </c>
      <c r="G197" s="78">
        <v>578</v>
      </c>
      <c r="H197" s="348">
        <v>499.13</v>
      </c>
      <c r="I197" s="78">
        <f t="shared" si="18"/>
        <v>86.354671280276818</v>
      </c>
      <c r="J197" s="88">
        <v>578</v>
      </c>
      <c r="K197" s="85"/>
      <c r="L197" s="8"/>
      <c r="M197" s="8"/>
      <c r="N197" s="8"/>
      <c r="O197" s="8"/>
    </row>
    <row r="198" spans="1:21" ht="15.75" customHeight="1" x14ac:dyDescent="0.2">
      <c r="A198" s="70"/>
      <c r="B198" s="87"/>
      <c r="C198" s="268" t="s">
        <v>41</v>
      </c>
      <c r="D198" s="70" t="s">
        <v>579</v>
      </c>
      <c r="E198" s="70" t="s">
        <v>531</v>
      </c>
      <c r="F198" s="78">
        <v>730</v>
      </c>
      <c r="G198" s="78">
        <v>730</v>
      </c>
      <c r="H198" s="348">
        <v>0</v>
      </c>
      <c r="I198" s="78">
        <f t="shared" si="18"/>
        <v>0</v>
      </c>
      <c r="J198" s="88">
        <v>730</v>
      </c>
      <c r="K198" s="85"/>
      <c r="L198" s="8"/>
      <c r="M198" s="8"/>
      <c r="N198" s="8"/>
      <c r="O198" s="8"/>
    </row>
    <row r="199" spans="1:21" ht="15.75" customHeight="1" x14ac:dyDescent="0.2">
      <c r="A199" s="70"/>
      <c r="B199" s="87"/>
      <c r="C199" s="99">
        <v>632003</v>
      </c>
      <c r="D199" s="70">
        <v>41</v>
      </c>
      <c r="E199" s="70" t="s">
        <v>401</v>
      </c>
      <c r="F199" s="78">
        <v>320</v>
      </c>
      <c r="G199" s="78">
        <v>320</v>
      </c>
      <c r="H199" s="348">
        <v>217.85</v>
      </c>
      <c r="I199" s="78">
        <f t="shared" si="18"/>
        <v>68.078125</v>
      </c>
      <c r="J199" s="88">
        <v>320</v>
      </c>
      <c r="K199" s="85"/>
      <c r="L199" s="8"/>
      <c r="M199" s="8"/>
      <c r="N199" s="8"/>
      <c r="O199" s="8"/>
    </row>
    <row r="200" spans="1:21" ht="15.75" customHeight="1" x14ac:dyDescent="0.2">
      <c r="A200" s="70"/>
      <c r="B200" s="70"/>
      <c r="C200" s="99">
        <v>637001</v>
      </c>
      <c r="D200" s="70">
        <v>41</v>
      </c>
      <c r="E200" s="70" t="s">
        <v>553</v>
      </c>
      <c r="F200" s="78">
        <v>230</v>
      </c>
      <c r="G200" s="78">
        <v>230</v>
      </c>
      <c r="H200" s="348">
        <v>232</v>
      </c>
      <c r="I200" s="78">
        <f t="shared" si="18"/>
        <v>100.8695652173913</v>
      </c>
      <c r="J200" s="88">
        <v>428</v>
      </c>
      <c r="K200" s="85"/>
      <c r="L200" s="8"/>
      <c r="M200" s="8"/>
      <c r="N200" s="8"/>
      <c r="O200" s="8"/>
    </row>
    <row r="201" spans="1:21" ht="15.75" customHeight="1" x14ac:dyDescent="0.2">
      <c r="A201" s="77"/>
      <c r="B201" s="70"/>
      <c r="C201" s="99">
        <v>633009</v>
      </c>
      <c r="D201" s="70">
        <v>41</v>
      </c>
      <c r="E201" s="70" t="s">
        <v>680</v>
      </c>
      <c r="F201" s="78">
        <v>71</v>
      </c>
      <c r="G201" s="78">
        <v>71</v>
      </c>
      <c r="H201" s="348">
        <v>93.48</v>
      </c>
      <c r="I201" s="78">
        <f t="shared" si="18"/>
        <v>131.66197183098592</v>
      </c>
      <c r="J201" s="88">
        <v>93</v>
      </c>
      <c r="K201" s="85"/>
      <c r="L201" s="8"/>
      <c r="M201" s="8"/>
      <c r="N201" s="8"/>
      <c r="O201" s="8"/>
    </row>
    <row r="202" spans="1:21" ht="15.75" customHeight="1" x14ac:dyDescent="0.2">
      <c r="A202" s="125" t="s">
        <v>411</v>
      </c>
      <c r="B202" s="70"/>
      <c r="C202" s="99"/>
      <c r="D202" s="70"/>
      <c r="E202" s="76" t="s">
        <v>95</v>
      </c>
      <c r="F202" s="179">
        <f>SUM(F185:F201)</f>
        <v>20662</v>
      </c>
      <c r="G202" s="179">
        <f t="shared" ref="G202:H202" si="27">SUM(G185:G201)</f>
        <v>20662</v>
      </c>
      <c r="H202" s="311">
        <f t="shared" si="27"/>
        <v>14606.689999999999</v>
      </c>
      <c r="I202" s="218">
        <f t="shared" si="18"/>
        <v>70.693495305391536</v>
      </c>
      <c r="J202" s="221">
        <f>SUM(J185:J201)</f>
        <v>20483</v>
      </c>
      <c r="K202" s="26">
        <f>SUM(H202)</f>
        <v>14606.689999999999</v>
      </c>
      <c r="L202" s="26">
        <f>SUM(I202)</f>
        <v>70.693495305391536</v>
      </c>
      <c r="M202" s="26">
        <f>SUM(J202)</f>
        <v>20483</v>
      </c>
      <c r="N202" s="26" t="e">
        <f>SUM(#REF!)</f>
        <v>#REF!</v>
      </c>
      <c r="O202" s="26" t="e">
        <f>SUM(#REF!)</f>
        <v>#REF!</v>
      </c>
      <c r="R202" s="8">
        <f>SUM(F202)</f>
        <v>20662</v>
      </c>
      <c r="S202" s="8">
        <f t="shared" ref="S202:T202" si="28">SUM(G202)</f>
        <v>20662</v>
      </c>
      <c r="T202" s="8">
        <f t="shared" si="28"/>
        <v>14606.689999999999</v>
      </c>
      <c r="U202" s="8">
        <f>SUM(J202)</f>
        <v>20483</v>
      </c>
    </row>
    <row r="203" spans="1:21" s="16" customFormat="1" ht="15.75" customHeight="1" x14ac:dyDescent="0.25">
      <c r="A203" s="84" t="s">
        <v>325</v>
      </c>
      <c r="B203" s="84"/>
      <c r="C203" s="131"/>
      <c r="D203" s="84"/>
      <c r="E203" s="84"/>
      <c r="F203" s="13"/>
      <c r="G203" s="13"/>
      <c r="H203" s="253"/>
      <c r="I203" s="13"/>
      <c r="J203" s="13"/>
      <c r="K203" s="13"/>
      <c r="L203" s="173"/>
      <c r="M203" s="8"/>
      <c r="N203" s="173"/>
      <c r="O203" s="173"/>
    </row>
    <row r="204" spans="1:21" s="6" customFormat="1" ht="15.75" customHeight="1" x14ac:dyDescent="0.2">
      <c r="A204" s="117"/>
      <c r="B204" s="117" t="s">
        <v>407</v>
      </c>
      <c r="C204" s="118"/>
      <c r="D204" s="119"/>
      <c r="E204" s="117"/>
      <c r="F204" s="13"/>
      <c r="G204" s="13"/>
      <c r="H204" s="308"/>
      <c r="I204" s="13"/>
      <c r="J204" s="13"/>
      <c r="K204" s="13"/>
      <c r="L204" s="171"/>
      <c r="M204" s="8"/>
      <c r="N204" s="171"/>
      <c r="O204" s="171"/>
    </row>
    <row r="205" spans="1:21" ht="15.75" customHeight="1" x14ac:dyDescent="0.2">
      <c r="A205" s="70"/>
      <c r="B205" s="76" t="s">
        <v>131</v>
      </c>
      <c r="C205" s="98"/>
      <c r="D205" s="76"/>
      <c r="E205" s="76" t="s">
        <v>132</v>
      </c>
      <c r="F205" s="78"/>
      <c r="G205" s="78"/>
      <c r="H205" s="306"/>
      <c r="I205" s="78"/>
      <c r="J205" s="78"/>
      <c r="K205" s="13"/>
      <c r="L205" s="8"/>
      <c r="M205" s="8"/>
      <c r="N205" s="8"/>
      <c r="O205" s="8"/>
    </row>
    <row r="206" spans="1:21" ht="15.75" customHeight="1" x14ac:dyDescent="0.2">
      <c r="A206" s="121" t="s">
        <v>408</v>
      </c>
      <c r="B206" s="70"/>
      <c r="C206" s="99">
        <v>633006</v>
      </c>
      <c r="D206" s="70">
        <v>41</v>
      </c>
      <c r="E206" s="70" t="s">
        <v>133</v>
      </c>
      <c r="F206" s="78">
        <v>400</v>
      </c>
      <c r="G206" s="78">
        <v>400</v>
      </c>
      <c r="H206" s="306">
        <v>0</v>
      </c>
      <c r="I206" s="78">
        <f t="shared" ref="I206:I265" si="29">SUM(H206/G206)*100</f>
        <v>0</v>
      </c>
      <c r="J206" s="78">
        <v>400</v>
      </c>
      <c r="K206" s="85"/>
      <c r="L206" s="8"/>
      <c r="M206" s="8"/>
      <c r="N206" s="8"/>
      <c r="O206" s="8"/>
    </row>
    <row r="207" spans="1:21" ht="15.75" customHeight="1" x14ac:dyDescent="0.2">
      <c r="A207" s="121"/>
      <c r="B207" s="70"/>
      <c r="C207" s="99" t="s">
        <v>554</v>
      </c>
      <c r="D207" s="70">
        <v>41</v>
      </c>
      <c r="E207" s="70" t="s">
        <v>682</v>
      </c>
      <c r="F207" s="78">
        <v>1600</v>
      </c>
      <c r="G207" s="78">
        <v>1600</v>
      </c>
      <c r="H207" s="306">
        <v>1572.92</v>
      </c>
      <c r="I207" s="78">
        <f t="shared" si="29"/>
        <v>98.307500000000005</v>
      </c>
      <c r="J207" s="78">
        <v>2090</v>
      </c>
      <c r="K207" s="85"/>
      <c r="L207" s="8"/>
      <c r="M207" s="8"/>
      <c r="N207" s="8"/>
      <c r="O207" s="8"/>
    </row>
    <row r="208" spans="1:21" ht="15.75" customHeight="1" x14ac:dyDescent="0.2">
      <c r="A208" s="121" t="s">
        <v>408</v>
      </c>
      <c r="B208" s="70"/>
      <c r="C208" s="99">
        <v>635004</v>
      </c>
      <c r="D208" s="70">
        <v>41</v>
      </c>
      <c r="E208" s="70" t="s">
        <v>681</v>
      </c>
      <c r="F208" s="78">
        <v>2000</v>
      </c>
      <c r="G208" s="78">
        <v>8000</v>
      </c>
      <c r="H208" s="306">
        <v>6306.96</v>
      </c>
      <c r="I208" s="78">
        <f t="shared" si="29"/>
        <v>78.837000000000003</v>
      </c>
      <c r="J208" s="78">
        <v>8000</v>
      </c>
      <c r="K208" s="85"/>
      <c r="L208" s="8"/>
      <c r="M208" s="8"/>
      <c r="N208" s="8"/>
      <c r="O208" s="8"/>
    </row>
    <row r="209" spans="1:21" ht="15.75" customHeight="1" x14ac:dyDescent="0.2">
      <c r="A209" s="121" t="s">
        <v>408</v>
      </c>
      <c r="B209" s="87"/>
      <c r="C209" s="268" t="s">
        <v>120</v>
      </c>
      <c r="D209" s="70">
        <v>41</v>
      </c>
      <c r="E209" s="70" t="s">
        <v>791</v>
      </c>
      <c r="F209" s="78">
        <v>30000</v>
      </c>
      <c r="G209" s="78">
        <v>30000</v>
      </c>
      <c r="H209" s="306">
        <v>14135.8</v>
      </c>
      <c r="I209" s="78">
        <f t="shared" si="29"/>
        <v>47.11933333333333</v>
      </c>
      <c r="J209" s="78">
        <v>21000</v>
      </c>
      <c r="K209" s="85"/>
      <c r="L209" s="8"/>
      <c r="M209" s="8"/>
      <c r="N209" s="8"/>
      <c r="O209" s="8"/>
    </row>
    <row r="210" spans="1:21" ht="15.75" customHeight="1" x14ac:dyDescent="0.2">
      <c r="A210" s="76" t="s">
        <v>408</v>
      </c>
      <c r="B210" s="70"/>
      <c r="C210" s="99"/>
      <c r="D210" s="70"/>
      <c r="E210" s="76" t="s">
        <v>95</v>
      </c>
      <c r="F210" s="221">
        <f>SUM(F206:F209)</f>
        <v>34000</v>
      </c>
      <c r="G210" s="221">
        <f t="shared" ref="G210:H210" si="30">SUM(G206:G209)</f>
        <v>40000</v>
      </c>
      <c r="H210" s="312">
        <f t="shared" si="30"/>
        <v>22015.68</v>
      </c>
      <c r="I210" s="218">
        <f t="shared" si="29"/>
        <v>55.039200000000001</v>
      </c>
      <c r="J210" s="221">
        <f>SUM(J206:J209)</f>
        <v>31490</v>
      </c>
      <c r="K210" s="26">
        <f>SUM(H210)</f>
        <v>22015.68</v>
      </c>
      <c r="L210" s="26">
        <f>SUM(I210)</f>
        <v>55.039200000000001</v>
      </c>
      <c r="M210" s="26">
        <f>SUM(J210)</f>
        <v>31490</v>
      </c>
      <c r="N210" s="26" t="e">
        <f>SUM(#REF!)</f>
        <v>#REF!</v>
      </c>
      <c r="O210" s="26" t="e">
        <f>SUM(#REF!)</f>
        <v>#REF!</v>
      </c>
      <c r="R210" s="8">
        <f>SUM(F210)</f>
        <v>34000</v>
      </c>
      <c r="S210" s="8">
        <f t="shared" ref="S210" si="31">SUM(G210)</f>
        <v>40000</v>
      </c>
      <c r="T210" s="8">
        <f>SUM(H210)</f>
        <v>22015.68</v>
      </c>
      <c r="U210" s="8">
        <f>SUM(J210)</f>
        <v>31490</v>
      </c>
    </row>
    <row r="211" spans="1:21" s="14" customFormat="1" ht="15.75" customHeight="1" x14ac:dyDescent="0.2">
      <c r="A211" s="84" t="s">
        <v>326</v>
      </c>
      <c r="B211" s="84"/>
      <c r="C211" s="131"/>
      <c r="D211" s="104"/>
      <c r="E211" s="104"/>
      <c r="F211" s="13"/>
      <c r="G211" s="13"/>
      <c r="H211" s="65"/>
      <c r="I211" s="13"/>
      <c r="J211" s="13"/>
      <c r="K211" s="13"/>
      <c r="L211" s="170"/>
      <c r="M211" s="8"/>
      <c r="N211" s="170"/>
      <c r="O211" s="170"/>
    </row>
    <row r="212" spans="1:21" s="6" customFormat="1" ht="15.75" customHeight="1" x14ac:dyDescent="0.2">
      <c r="A212" s="123"/>
      <c r="B212" s="117" t="s">
        <v>423</v>
      </c>
      <c r="C212" s="118"/>
      <c r="D212" s="119"/>
      <c r="E212" s="117"/>
      <c r="F212" s="13"/>
      <c r="G212" s="13"/>
      <c r="H212" s="308"/>
      <c r="I212" s="13"/>
      <c r="J212" s="13"/>
      <c r="K212" s="13"/>
      <c r="L212" s="171"/>
      <c r="M212" s="8"/>
      <c r="N212" s="171"/>
      <c r="O212" s="171"/>
    </row>
    <row r="213" spans="1:21" ht="15.75" customHeight="1" x14ac:dyDescent="0.2">
      <c r="A213" s="77"/>
      <c r="B213" s="76" t="s">
        <v>135</v>
      </c>
      <c r="C213" s="98"/>
      <c r="D213" s="76"/>
      <c r="E213" s="76" t="s">
        <v>136</v>
      </c>
      <c r="F213" s="78"/>
      <c r="G213" s="78"/>
      <c r="H213" s="252"/>
      <c r="I213" s="78"/>
      <c r="J213" s="78"/>
      <c r="K213" s="13"/>
      <c r="L213" s="8"/>
      <c r="M213" s="8"/>
      <c r="N213" s="8"/>
      <c r="O213" s="8"/>
    </row>
    <row r="214" spans="1:21" ht="15.75" customHeight="1" x14ac:dyDescent="0.2">
      <c r="A214" s="242" t="s">
        <v>327</v>
      </c>
      <c r="B214" s="70"/>
      <c r="C214" s="99">
        <v>634004</v>
      </c>
      <c r="D214" s="70">
        <v>41</v>
      </c>
      <c r="E214" s="70" t="s">
        <v>609</v>
      </c>
      <c r="F214" s="88">
        <v>0</v>
      </c>
      <c r="G214" s="88">
        <v>0</v>
      </c>
      <c r="H214" s="252">
        <v>0</v>
      </c>
      <c r="I214" s="78">
        <v>0</v>
      </c>
      <c r="J214" s="88">
        <v>0</v>
      </c>
      <c r="K214" s="85"/>
      <c r="L214" s="8"/>
      <c r="M214" s="8"/>
      <c r="N214" s="8"/>
      <c r="O214" s="8"/>
    </row>
    <row r="215" spans="1:21" ht="15.75" customHeight="1" x14ac:dyDescent="0.2">
      <c r="A215" s="202"/>
      <c r="B215" s="87"/>
      <c r="C215" s="268" t="s">
        <v>556</v>
      </c>
      <c r="D215" s="70">
        <v>41</v>
      </c>
      <c r="E215" s="70" t="s">
        <v>683</v>
      </c>
      <c r="F215" s="88">
        <v>728</v>
      </c>
      <c r="G215" s="88">
        <v>728</v>
      </c>
      <c r="H215" s="252">
        <v>0</v>
      </c>
      <c r="I215" s="78">
        <f t="shared" si="29"/>
        <v>0</v>
      </c>
      <c r="J215" s="88">
        <v>728</v>
      </c>
      <c r="K215" s="85"/>
      <c r="L215" s="8"/>
      <c r="M215" s="8"/>
      <c r="N215" s="8"/>
      <c r="O215" s="8"/>
    </row>
    <row r="216" spans="1:21" ht="15.75" customHeight="1" x14ac:dyDescent="0.2">
      <c r="A216" s="203"/>
      <c r="B216" s="126"/>
      <c r="C216" s="270">
        <v>636002</v>
      </c>
      <c r="D216" s="74">
        <v>41</v>
      </c>
      <c r="E216" s="74" t="s">
        <v>684</v>
      </c>
      <c r="F216" s="88">
        <v>834</v>
      </c>
      <c r="G216" s="88">
        <v>834</v>
      </c>
      <c r="H216" s="252">
        <v>200</v>
      </c>
      <c r="I216" s="78">
        <f t="shared" si="29"/>
        <v>23.980815347721823</v>
      </c>
      <c r="J216" s="88">
        <v>200</v>
      </c>
      <c r="K216" s="85"/>
      <c r="L216" s="8"/>
      <c r="M216" s="8"/>
      <c r="N216" s="8"/>
      <c r="O216" s="8"/>
    </row>
    <row r="217" spans="1:21" ht="15.75" customHeight="1" x14ac:dyDescent="0.2">
      <c r="A217" s="202"/>
      <c r="B217" s="87"/>
      <c r="C217" s="268" t="s">
        <v>140</v>
      </c>
      <c r="D217" s="70">
        <v>41</v>
      </c>
      <c r="E217" s="70" t="s">
        <v>557</v>
      </c>
      <c r="F217" s="88">
        <v>118</v>
      </c>
      <c r="G217" s="88">
        <v>118</v>
      </c>
      <c r="H217" s="252">
        <v>66</v>
      </c>
      <c r="I217" s="78">
        <f t="shared" si="29"/>
        <v>55.932203389830505</v>
      </c>
      <c r="J217" s="88">
        <v>66</v>
      </c>
      <c r="K217" s="85"/>
      <c r="L217" s="8"/>
      <c r="M217" s="8"/>
      <c r="N217" s="8"/>
      <c r="O217" s="8"/>
    </row>
    <row r="218" spans="1:21" ht="15.75" customHeight="1" x14ac:dyDescent="0.2">
      <c r="A218" s="242" t="s">
        <v>327</v>
      </c>
      <c r="B218" s="70"/>
      <c r="C218" s="99"/>
      <c r="D218" s="70"/>
      <c r="E218" s="76" t="s">
        <v>95</v>
      </c>
      <c r="F218" s="221">
        <f>SUM(F214:F217)</f>
        <v>1680</v>
      </c>
      <c r="G218" s="221">
        <f t="shared" ref="G218:H218" si="32">SUM(G214:G217)</f>
        <v>1680</v>
      </c>
      <c r="H218" s="312">
        <f t="shared" si="32"/>
        <v>266</v>
      </c>
      <c r="I218" s="218">
        <f t="shared" si="29"/>
        <v>15.833333333333332</v>
      </c>
      <c r="J218" s="221">
        <f>SUM(J214:J217)</f>
        <v>994</v>
      </c>
      <c r="K218" s="26">
        <f>SUM(H218)</f>
        <v>266</v>
      </c>
      <c r="L218" s="26">
        <f>SUM(I218)</f>
        <v>15.833333333333332</v>
      </c>
      <c r="M218" s="26">
        <f>SUM(J218)</f>
        <v>994</v>
      </c>
      <c r="N218" s="26" t="e">
        <f>SUM(#REF!)</f>
        <v>#REF!</v>
      </c>
      <c r="O218" s="26" t="e">
        <f>SUM(#REF!)</f>
        <v>#REF!</v>
      </c>
      <c r="R218" s="8">
        <f>SUM(F218)</f>
        <v>1680</v>
      </c>
      <c r="S218" s="8">
        <f t="shared" ref="S218" si="33">SUM(G218)</f>
        <v>1680</v>
      </c>
      <c r="T218" s="8">
        <f>SUM(H218)</f>
        <v>266</v>
      </c>
      <c r="U218" s="8">
        <f>SUM(J218)</f>
        <v>994</v>
      </c>
    </row>
    <row r="219" spans="1:21" s="16" customFormat="1" ht="15.75" customHeight="1" x14ac:dyDescent="0.25">
      <c r="A219" s="84" t="s">
        <v>328</v>
      </c>
      <c r="B219" s="84"/>
      <c r="C219" s="131"/>
      <c r="D219" s="84"/>
      <c r="E219" s="84"/>
      <c r="F219" s="13"/>
      <c r="G219" s="13"/>
      <c r="H219" s="253"/>
      <c r="I219" s="13"/>
      <c r="J219" s="13"/>
      <c r="K219" s="13"/>
      <c r="L219" s="173"/>
      <c r="M219" s="8"/>
      <c r="N219" s="173"/>
      <c r="O219" s="173"/>
    </row>
    <row r="220" spans="1:21" s="12" customFormat="1" ht="15.75" customHeight="1" x14ac:dyDescent="0.2">
      <c r="A220" s="114" t="s">
        <v>452</v>
      </c>
      <c r="B220" s="117" t="s">
        <v>464</v>
      </c>
      <c r="C220" s="103"/>
      <c r="D220" s="104"/>
      <c r="E220" s="104"/>
      <c r="F220" s="13"/>
      <c r="G220" s="13"/>
      <c r="H220" s="65"/>
      <c r="I220" s="13"/>
      <c r="J220" s="13"/>
      <c r="K220" s="13"/>
      <c r="L220" s="172"/>
      <c r="M220" s="8"/>
      <c r="N220" s="172"/>
      <c r="O220" s="172"/>
    </row>
    <row r="221" spans="1:21" ht="15.75" customHeight="1" x14ac:dyDescent="0.2">
      <c r="A221" s="70"/>
      <c r="B221" s="76" t="s">
        <v>137</v>
      </c>
      <c r="C221" s="98"/>
      <c r="D221" s="76"/>
      <c r="E221" s="76" t="s">
        <v>138</v>
      </c>
      <c r="F221" s="78"/>
      <c r="G221" s="78"/>
      <c r="H221" s="306"/>
      <c r="I221" s="78"/>
      <c r="J221" s="78"/>
      <c r="K221" s="13"/>
      <c r="L221" s="8"/>
      <c r="M221" s="8"/>
      <c r="N221" s="8"/>
      <c r="O221" s="8"/>
    </row>
    <row r="222" spans="1:21" ht="15.75" customHeight="1" x14ac:dyDescent="0.2">
      <c r="A222" s="121" t="s">
        <v>329</v>
      </c>
      <c r="B222" s="70"/>
      <c r="C222" s="268" t="s">
        <v>41</v>
      </c>
      <c r="D222" s="70">
        <v>41</v>
      </c>
      <c r="E222" s="70" t="s">
        <v>139</v>
      </c>
      <c r="F222" s="78">
        <v>4650</v>
      </c>
      <c r="G222" s="78">
        <v>4650</v>
      </c>
      <c r="H222" s="306">
        <v>0</v>
      </c>
      <c r="I222" s="78">
        <f t="shared" si="29"/>
        <v>0</v>
      </c>
      <c r="J222" s="78">
        <v>4650</v>
      </c>
      <c r="K222" s="85"/>
      <c r="L222" s="8"/>
      <c r="M222" s="8"/>
      <c r="N222" s="8"/>
      <c r="O222" s="8"/>
    </row>
    <row r="223" spans="1:21" ht="15.75" customHeight="1" x14ac:dyDescent="0.2">
      <c r="A223" s="70"/>
      <c r="B223" s="87"/>
      <c r="C223" s="268">
        <v>633006</v>
      </c>
      <c r="D223" s="70">
        <v>41</v>
      </c>
      <c r="E223" s="70" t="s">
        <v>559</v>
      </c>
      <c r="F223" s="78">
        <v>0</v>
      </c>
      <c r="G223" s="78">
        <v>0</v>
      </c>
      <c r="H223" s="306">
        <v>0</v>
      </c>
      <c r="I223" s="78">
        <v>0</v>
      </c>
      <c r="J223" s="78">
        <v>0</v>
      </c>
      <c r="K223" s="85"/>
      <c r="L223" s="8"/>
      <c r="M223" s="8"/>
      <c r="N223" s="8"/>
      <c r="O223" s="8"/>
    </row>
    <row r="224" spans="1:21" ht="15.75" customHeight="1" x14ac:dyDescent="0.2">
      <c r="A224" s="70"/>
      <c r="B224" s="87"/>
      <c r="C224" s="268" t="s">
        <v>847</v>
      </c>
      <c r="D224" s="70">
        <v>41</v>
      </c>
      <c r="E224" s="70" t="s">
        <v>629</v>
      </c>
      <c r="F224" s="78">
        <v>2000</v>
      </c>
      <c r="G224" s="78">
        <v>2000</v>
      </c>
      <c r="H224" s="306">
        <v>1760.8</v>
      </c>
      <c r="I224" s="78">
        <f t="shared" si="29"/>
        <v>88.039999999999992</v>
      </c>
      <c r="J224" s="78">
        <v>4230</v>
      </c>
      <c r="K224" s="85"/>
      <c r="L224" s="8"/>
      <c r="M224" s="8"/>
      <c r="N224" s="8"/>
      <c r="O224" s="8"/>
    </row>
    <row r="225" spans="1:15" ht="15.75" customHeight="1" x14ac:dyDescent="0.2">
      <c r="A225" s="70"/>
      <c r="B225" s="87"/>
      <c r="C225" s="268">
        <v>634004</v>
      </c>
      <c r="D225" s="70">
        <v>41</v>
      </c>
      <c r="E225" s="70" t="s">
        <v>258</v>
      </c>
      <c r="F225" s="78">
        <v>13000</v>
      </c>
      <c r="G225" s="78">
        <v>13000</v>
      </c>
      <c r="H225" s="306">
        <v>9938.66</v>
      </c>
      <c r="I225" s="78">
        <f t="shared" si="29"/>
        <v>76.451230769230776</v>
      </c>
      <c r="J225" s="78">
        <v>13000</v>
      </c>
      <c r="K225" s="85"/>
      <c r="L225" s="8"/>
      <c r="M225" s="8"/>
      <c r="N225" s="8"/>
      <c r="O225" s="8"/>
    </row>
    <row r="226" spans="1:15" ht="15.75" customHeight="1" x14ac:dyDescent="0.2">
      <c r="A226" s="70"/>
      <c r="B226" s="87"/>
      <c r="C226" s="268" t="s">
        <v>558</v>
      </c>
      <c r="D226" s="70">
        <v>41</v>
      </c>
      <c r="E226" s="70" t="s">
        <v>141</v>
      </c>
      <c r="F226" s="78">
        <v>5700</v>
      </c>
      <c r="G226" s="78">
        <v>5700</v>
      </c>
      <c r="H226" s="306">
        <v>3360.51</v>
      </c>
      <c r="I226" s="78">
        <f t="shared" si="29"/>
        <v>58.956315789473692</v>
      </c>
      <c r="J226" s="78">
        <v>5700</v>
      </c>
      <c r="K226" s="85"/>
      <c r="L226" s="8"/>
      <c r="M226" s="8"/>
      <c r="N226" s="8"/>
      <c r="O226" s="8"/>
    </row>
    <row r="227" spans="1:15" ht="15.75" customHeight="1" x14ac:dyDescent="0.2">
      <c r="A227" s="70"/>
      <c r="B227" s="87"/>
      <c r="C227" s="268">
        <v>634005</v>
      </c>
      <c r="D227" s="70">
        <v>41</v>
      </c>
      <c r="E227" s="70" t="s">
        <v>9</v>
      </c>
      <c r="F227" s="78">
        <v>63600</v>
      </c>
      <c r="G227" s="78">
        <v>63600</v>
      </c>
      <c r="H227" s="306">
        <v>47700</v>
      </c>
      <c r="I227" s="78">
        <f t="shared" si="29"/>
        <v>75</v>
      </c>
      <c r="J227" s="78">
        <v>63600</v>
      </c>
      <c r="K227" s="85"/>
      <c r="L227" s="8"/>
      <c r="M227" s="8"/>
      <c r="N227" s="8"/>
      <c r="O227" s="8"/>
    </row>
    <row r="228" spans="1:15" ht="15.75" customHeight="1" x14ac:dyDescent="0.2">
      <c r="A228" s="70"/>
      <c r="B228" s="87"/>
      <c r="C228" s="268">
        <v>635006</v>
      </c>
      <c r="D228" s="70">
        <v>41</v>
      </c>
      <c r="E228" s="70" t="s">
        <v>857</v>
      </c>
      <c r="F228" s="78">
        <v>500</v>
      </c>
      <c r="G228" s="78">
        <v>500</v>
      </c>
      <c r="H228" s="306">
        <v>0</v>
      </c>
      <c r="I228" s="78">
        <f t="shared" si="29"/>
        <v>0</v>
      </c>
      <c r="J228" s="78">
        <v>3867</v>
      </c>
      <c r="K228" s="85"/>
      <c r="L228" s="8"/>
      <c r="M228" s="8"/>
      <c r="N228" s="8"/>
      <c r="O228" s="8"/>
    </row>
    <row r="229" spans="1:15" ht="15.75" customHeight="1" x14ac:dyDescent="0.2">
      <c r="A229" s="70"/>
      <c r="B229" s="87"/>
      <c r="C229" s="268">
        <v>637012</v>
      </c>
      <c r="D229" s="70">
        <v>41</v>
      </c>
      <c r="E229" s="70" t="s">
        <v>581</v>
      </c>
      <c r="F229" s="78">
        <v>80000</v>
      </c>
      <c r="G229" s="78">
        <v>80000</v>
      </c>
      <c r="H229" s="306">
        <v>49589.26</v>
      </c>
      <c r="I229" s="78">
        <f t="shared" si="29"/>
        <v>61.986575000000002</v>
      </c>
      <c r="J229" s="78">
        <v>80000</v>
      </c>
      <c r="K229" s="85"/>
      <c r="L229" s="8"/>
      <c r="M229" s="8"/>
      <c r="N229" s="8"/>
      <c r="O229" s="8"/>
    </row>
    <row r="230" spans="1:15" ht="15.75" customHeight="1" x14ac:dyDescent="0.2">
      <c r="A230" s="70"/>
      <c r="B230" s="87"/>
      <c r="C230" s="268">
        <v>611</v>
      </c>
      <c r="D230" s="70">
        <v>41</v>
      </c>
      <c r="E230" s="70" t="s">
        <v>142</v>
      </c>
      <c r="F230" s="78">
        <v>12143</v>
      </c>
      <c r="G230" s="78">
        <v>12143</v>
      </c>
      <c r="H230" s="306">
        <v>8595.5</v>
      </c>
      <c r="I230" s="78">
        <f t="shared" si="29"/>
        <v>70.785637816025698</v>
      </c>
      <c r="J230" s="78">
        <v>12143</v>
      </c>
      <c r="K230" s="85"/>
      <c r="L230" s="8"/>
      <c r="M230" s="8"/>
      <c r="N230" s="8"/>
      <c r="O230" s="8"/>
    </row>
    <row r="231" spans="1:15" ht="15.75" customHeight="1" x14ac:dyDescent="0.2">
      <c r="A231" s="70"/>
      <c r="B231" s="87"/>
      <c r="C231" s="268" t="s">
        <v>19</v>
      </c>
      <c r="D231" s="70">
        <v>41</v>
      </c>
      <c r="E231" s="70" t="s">
        <v>143</v>
      </c>
      <c r="F231" s="78">
        <v>4244</v>
      </c>
      <c r="G231" s="78">
        <v>4244</v>
      </c>
      <c r="H231" s="306">
        <v>3108.83</v>
      </c>
      <c r="I231" s="78">
        <f t="shared" si="29"/>
        <v>73.252356267671999</v>
      </c>
      <c r="J231" s="78">
        <v>4244</v>
      </c>
      <c r="K231" s="85"/>
      <c r="L231" s="8"/>
      <c r="M231" s="8"/>
      <c r="N231" s="8"/>
      <c r="O231" s="8"/>
    </row>
    <row r="232" spans="1:15" ht="15.75" customHeight="1" x14ac:dyDescent="0.2">
      <c r="A232" s="70"/>
      <c r="B232" s="87"/>
      <c r="C232" s="268" t="s">
        <v>43</v>
      </c>
      <c r="D232" s="70">
        <v>41</v>
      </c>
      <c r="E232" s="70" t="s">
        <v>685</v>
      </c>
      <c r="F232" s="78">
        <v>250</v>
      </c>
      <c r="G232" s="78">
        <v>250</v>
      </c>
      <c r="H232" s="306">
        <v>140.4</v>
      </c>
      <c r="I232" s="78">
        <f t="shared" si="29"/>
        <v>56.16</v>
      </c>
      <c r="J232" s="78">
        <v>250</v>
      </c>
      <c r="K232" s="85"/>
      <c r="L232" s="8"/>
      <c r="M232" s="8"/>
      <c r="N232" s="8"/>
      <c r="O232" s="8"/>
    </row>
    <row r="233" spans="1:15" ht="15.75" customHeight="1" x14ac:dyDescent="0.2">
      <c r="A233" s="70"/>
      <c r="B233" s="87"/>
      <c r="C233" s="268">
        <v>637014</v>
      </c>
      <c r="D233" s="70">
        <v>41</v>
      </c>
      <c r="E233" s="70" t="s">
        <v>144</v>
      </c>
      <c r="F233" s="78">
        <v>578</v>
      </c>
      <c r="G233" s="78">
        <v>578</v>
      </c>
      <c r="H233" s="306">
        <v>508.99</v>
      </c>
      <c r="I233" s="78">
        <f t="shared" si="29"/>
        <v>88.060553633217992</v>
      </c>
      <c r="J233" s="78">
        <v>578</v>
      </c>
      <c r="K233" s="85"/>
      <c r="L233" s="8"/>
      <c r="M233" s="8"/>
      <c r="N233" s="8"/>
      <c r="O233" s="8"/>
    </row>
    <row r="234" spans="1:15" ht="15.75" customHeight="1" x14ac:dyDescent="0.2">
      <c r="A234" s="70"/>
      <c r="B234" s="87"/>
      <c r="C234" s="268" t="s">
        <v>50</v>
      </c>
      <c r="D234" s="70">
        <v>41</v>
      </c>
      <c r="E234" s="70" t="s">
        <v>381</v>
      </c>
      <c r="F234" s="78">
        <v>900</v>
      </c>
      <c r="G234" s="78">
        <v>900</v>
      </c>
      <c r="H234" s="306">
        <v>750.27</v>
      </c>
      <c r="I234" s="78">
        <f t="shared" si="29"/>
        <v>83.36333333333333</v>
      </c>
      <c r="J234" s="78">
        <v>900</v>
      </c>
      <c r="K234" s="85"/>
      <c r="L234" s="8"/>
      <c r="M234" s="8"/>
      <c r="N234" s="8"/>
      <c r="O234" s="8"/>
    </row>
    <row r="235" spans="1:15" ht="15.75" customHeight="1" x14ac:dyDescent="0.2">
      <c r="A235" s="74"/>
      <c r="B235" s="87"/>
      <c r="C235" s="268">
        <v>637001</v>
      </c>
      <c r="D235" s="70">
        <v>41</v>
      </c>
      <c r="E235" s="70" t="s">
        <v>628</v>
      </c>
      <c r="F235" s="78">
        <v>36</v>
      </c>
      <c r="G235" s="78">
        <v>36</v>
      </c>
      <c r="H235" s="306">
        <v>18</v>
      </c>
      <c r="I235" s="78">
        <f t="shared" si="29"/>
        <v>50</v>
      </c>
      <c r="J235" s="78">
        <v>36</v>
      </c>
      <c r="K235" s="85"/>
      <c r="L235" s="8"/>
      <c r="M235" s="8"/>
      <c r="N235" s="8"/>
      <c r="O235" s="8"/>
    </row>
    <row r="236" spans="1:15" ht="15.75" customHeight="1" x14ac:dyDescent="0.2">
      <c r="A236" s="74"/>
      <c r="B236" s="70"/>
      <c r="C236" s="268" t="s">
        <v>560</v>
      </c>
      <c r="D236" s="70">
        <v>41</v>
      </c>
      <c r="E236" s="70" t="s">
        <v>561</v>
      </c>
      <c r="F236" s="78">
        <v>3658</v>
      </c>
      <c r="G236" s="78">
        <v>3658</v>
      </c>
      <c r="H236" s="306">
        <v>2743.62</v>
      </c>
      <c r="I236" s="78">
        <f t="shared" si="29"/>
        <v>75.003280481137239</v>
      </c>
      <c r="J236" s="78">
        <v>3658</v>
      </c>
      <c r="K236" s="85"/>
      <c r="L236" s="8"/>
      <c r="M236" s="8"/>
      <c r="N236" s="8"/>
      <c r="O236" s="8"/>
    </row>
    <row r="237" spans="1:15" ht="15.75" customHeight="1" x14ac:dyDescent="0.2">
      <c r="A237" s="74"/>
      <c r="B237" s="70"/>
      <c r="C237" s="99">
        <v>637005</v>
      </c>
      <c r="D237" s="70">
        <v>41</v>
      </c>
      <c r="E237" s="70" t="s">
        <v>686</v>
      </c>
      <c r="F237" s="78">
        <v>500</v>
      </c>
      <c r="G237" s="78">
        <v>500</v>
      </c>
      <c r="H237" s="306">
        <v>500</v>
      </c>
      <c r="I237" s="78">
        <f t="shared" si="29"/>
        <v>100</v>
      </c>
      <c r="J237" s="78">
        <v>500</v>
      </c>
      <c r="K237" s="85"/>
      <c r="L237" s="8"/>
      <c r="M237" s="8"/>
      <c r="N237" s="8"/>
      <c r="O237" s="8"/>
    </row>
    <row r="238" spans="1:15" ht="15.75" customHeight="1" x14ac:dyDescent="0.2">
      <c r="A238" s="74"/>
      <c r="B238" s="70"/>
      <c r="C238" s="99">
        <v>633004</v>
      </c>
      <c r="D238" s="70">
        <v>111</v>
      </c>
      <c r="E238" s="70" t="s">
        <v>845</v>
      </c>
      <c r="F238" s="78">
        <v>0</v>
      </c>
      <c r="G238" s="78">
        <v>0</v>
      </c>
      <c r="H238" s="306">
        <v>29004</v>
      </c>
      <c r="I238" s="78">
        <v>0</v>
      </c>
      <c r="J238" s="78">
        <v>29004</v>
      </c>
      <c r="K238" s="85"/>
      <c r="L238" s="8"/>
      <c r="M238" s="8"/>
      <c r="N238" s="8"/>
      <c r="O238" s="8"/>
    </row>
    <row r="239" spans="1:15" ht="15.75" customHeight="1" x14ac:dyDescent="0.2">
      <c r="A239" s="74"/>
      <c r="B239" s="70"/>
      <c r="C239" s="99" t="s">
        <v>848</v>
      </c>
      <c r="D239" s="70">
        <v>41</v>
      </c>
      <c r="E239" s="70" t="s">
        <v>849</v>
      </c>
      <c r="F239" s="78">
        <v>0</v>
      </c>
      <c r="G239" s="78">
        <v>0</v>
      </c>
      <c r="H239" s="306">
        <v>2088</v>
      </c>
      <c r="I239" s="78">
        <v>0</v>
      </c>
      <c r="J239" s="78">
        <v>2088</v>
      </c>
      <c r="K239" s="85"/>
      <c r="L239" s="8"/>
      <c r="M239" s="8"/>
      <c r="N239" s="8"/>
      <c r="O239" s="8"/>
    </row>
    <row r="240" spans="1:15" ht="15.75" customHeight="1" x14ac:dyDescent="0.2">
      <c r="A240" s="74"/>
      <c r="B240" s="70"/>
      <c r="C240" s="99">
        <v>637005</v>
      </c>
      <c r="D240" s="70">
        <v>41</v>
      </c>
      <c r="E240" s="70" t="s">
        <v>850</v>
      </c>
      <c r="F240" s="78">
        <v>0</v>
      </c>
      <c r="G240" s="78">
        <v>0</v>
      </c>
      <c r="H240" s="306">
        <v>800</v>
      </c>
      <c r="I240" s="78">
        <v>0</v>
      </c>
      <c r="J240" s="78">
        <v>800</v>
      </c>
      <c r="K240" s="85"/>
      <c r="L240" s="8"/>
      <c r="M240" s="8"/>
      <c r="N240" s="8"/>
      <c r="O240" s="8"/>
    </row>
    <row r="241" spans="1:21" ht="15.75" customHeight="1" x14ac:dyDescent="0.2">
      <c r="A241" s="74"/>
      <c r="B241" s="70"/>
      <c r="C241" s="99" t="s">
        <v>373</v>
      </c>
      <c r="D241" s="70">
        <v>41</v>
      </c>
      <c r="E241" s="70" t="s">
        <v>851</v>
      </c>
      <c r="F241" s="78">
        <v>0</v>
      </c>
      <c r="G241" s="78">
        <v>4800</v>
      </c>
      <c r="H241" s="306">
        <v>8195</v>
      </c>
      <c r="I241" s="78">
        <f t="shared" si="29"/>
        <v>170.72916666666666</v>
      </c>
      <c r="J241" s="78">
        <v>8195</v>
      </c>
      <c r="K241" s="85"/>
      <c r="L241" s="8"/>
      <c r="M241" s="8"/>
      <c r="N241" s="8"/>
      <c r="O241" s="8"/>
    </row>
    <row r="242" spans="1:21" ht="15.75" customHeight="1" x14ac:dyDescent="0.2">
      <c r="A242" s="74"/>
      <c r="B242" s="70"/>
      <c r="C242" s="99" t="s">
        <v>852</v>
      </c>
      <c r="D242" s="70">
        <v>41</v>
      </c>
      <c r="E242" s="70" t="s">
        <v>853</v>
      </c>
      <c r="F242" s="78"/>
      <c r="G242" s="78">
        <v>8400</v>
      </c>
      <c r="H242" s="306">
        <v>0</v>
      </c>
      <c r="I242" s="78">
        <f t="shared" si="29"/>
        <v>0</v>
      </c>
      <c r="J242" s="78">
        <v>8400</v>
      </c>
      <c r="K242" s="85"/>
      <c r="L242" s="8"/>
      <c r="M242" s="8"/>
      <c r="N242" s="8"/>
      <c r="O242" s="8"/>
    </row>
    <row r="243" spans="1:21" ht="15.75" customHeight="1" x14ac:dyDescent="0.2">
      <c r="A243" s="74"/>
      <c r="B243" s="70"/>
      <c r="C243" s="99">
        <v>633006</v>
      </c>
      <c r="D243" s="70" t="s">
        <v>579</v>
      </c>
      <c r="E243" s="70" t="s">
        <v>846</v>
      </c>
      <c r="F243" s="78">
        <v>0</v>
      </c>
      <c r="G243" s="78">
        <v>5312</v>
      </c>
      <c r="H243" s="306">
        <v>1334</v>
      </c>
      <c r="I243" s="78">
        <f t="shared" si="29"/>
        <v>25.112951807228917</v>
      </c>
      <c r="J243" s="78">
        <v>1400</v>
      </c>
      <c r="K243" s="85"/>
      <c r="L243" s="8"/>
      <c r="M243" s="8"/>
      <c r="N243" s="8"/>
      <c r="O243" s="8"/>
    </row>
    <row r="244" spans="1:21" ht="15.75" customHeight="1" x14ac:dyDescent="0.2">
      <c r="A244" s="74"/>
      <c r="B244" s="70"/>
      <c r="C244" s="99">
        <v>634001</v>
      </c>
      <c r="D244" s="70">
        <v>41</v>
      </c>
      <c r="E244" s="70" t="s">
        <v>481</v>
      </c>
      <c r="F244" s="78">
        <v>173</v>
      </c>
      <c r="G244" s="78">
        <v>173</v>
      </c>
      <c r="H244" s="306">
        <v>0</v>
      </c>
      <c r="I244" s="78">
        <f t="shared" si="29"/>
        <v>0</v>
      </c>
      <c r="J244" s="78">
        <v>173</v>
      </c>
      <c r="K244" s="85"/>
      <c r="L244" s="8"/>
      <c r="M244" s="8"/>
      <c r="N244" s="8"/>
      <c r="O244" s="8"/>
    </row>
    <row r="245" spans="1:21" ht="15.75" customHeight="1" x14ac:dyDescent="0.2">
      <c r="A245" s="74"/>
      <c r="B245" s="70"/>
      <c r="C245" s="99">
        <v>637011</v>
      </c>
      <c r="D245" s="70">
        <v>41</v>
      </c>
      <c r="E245" s="70" t="s">
        <v>854</v>
      </c>
      <c r="F245" s="78">
        <v>0</v>
      </c>
      <c r="G245" s="78">
        <v>0</v>
      </c>
      <c r="H245" s="306">
        <v>3644.16</v>
      </c>
      <c r="I245" s="78">
        <v>0</v>
      </c>
      <c r="J245" s="78">
        <v>3644</v>
      </c>
      <c r="K245" s="85"/>
      <c r="L245" s="8"/>
      <c r="M245" s="8"/>
      <c r="N245" s="8"/>
      <c r="O245" s="8"/>
    </row>
    <row r="246" spans="1:21" ht="15.75" customHeight="1" x14ac:dyDescent="0.2">
      <c r="A246" s="121" t="s">
        <v>329</v>
      </c>
      <c r="B246" s="70"/>
      <c r="C246" s="99"/>
      <c r="D246" s="70"/>
      <c r="E246" s="76" t="s">
        <v>95</v>
      </c>
      <c r="F246" s="179">
        <f>SUM(F222:F245)</f>
        <v>191932</v>
      </c>
      <c r="G246" s="179">
        <f t="shared" ref="G246:H246" si="34">SUM(G222:G245)</f>
        <v>210444</v>
      </c>
      <c r="H246" s="311">
        <f t="shared" si="34"/>
        <v>173780.00000000003</v>
      </c>
      <c r="I246" s="218">
        <f t="shared" si="29"/>
        <v>82.577787915074808</v>
      </c>
      <c r="J246" s="179">
        <f>SUM(J222:J245)</f>
        <v>251060</v>
      </c>
      <c r="K246" s="26">
        <f>SUM(H246)</f>
        <v>173780.00000000003</v>
      </c>
      <c r="L246" s="26">
        <f>SUM(I246)</f>
        <v>82.577787915074808</v>
      </c>
      <c r="M246" s="26">
        <f>SUM(J246)</f>
        <v>251060</v>
      </c>
      <c r="N246" s="26" t="e">
        <f>SUM(#REF!)</f>
        <v>#REF!</v>
      </c>
      <c r="O246" s="26" t="e">
        <f>SUM(#REF!)</f>
        <v>#REF!</v>
      </c>
      <c r="R246" s="8">
        <f>SUM(F246)</f>
        <v>191932</v>
      </c>
      <c r="S246" s="8">
        <f t="shared" ref="S246:T246" si="35">SUM(G246)</f>
        <v>210444</v>
      </c>
      <c r="T246" s="8">
        <f t="shared" si="35"/>
        <v>173780.00000000003</v>
      </c>
      <c r="U246" s="8">
        <f>SUM(J246)</f>
        <v>251060</v>
      </c>
    </row>
    <row r="247" spans="1:21" s="14" customFormat="1" ht="15.75" customHeight="1" x14ac:dyDescent="0.2">
      <c r="A247" s="84" t="s">
        <v>321</v>
      </c>
      <c r="B247" s="104"/>
      <c r="C247" s="103"/>
      <c r="D247" s="104"/>
      <c r="E247" s="104"/>
      <c r="F247" s="13"/>
      <c r="G247" s="13"/>
      <c r="H247" s="65"/>
      <c r="I247" s="13"/>
      <c r="J247" s="13"/>
      <c r="K247" s="13"/>
      <c r="L247" s="170"/>
      <c r="M247" s="8"/>
      <c r="N247" s="170"/>
      <c r="O247" s="170"/>
    </row>
    <row r="248" spans="1:21" s="12" customFormat="1" ht="15.75" customHeight="1" x14ac:dyDescent="0.2">
      <c r="A248" s="114" t="s">
        <v>452</v>
      </c>
      <c r="B248" s="117" t="s">
        <v>465</v>
      </c>
      <c r="C248" s="103"/>
      <c r="D248" s="104"/>
      <c r="E248" s="104"/>
      <c r="F248" s="13"/>
      <c r="G248" s="13"/>
      <c r="H248" s="65"/>
      <c r="I248" s="13"/>
      <c r="J248" s="13"/>
      <c r="K248" s="13"/>
      <c r="L248" s="172"/>
      <c r="M248" s="8"/>
      <c r="N248" s="172"/>
      <c r="O248" s="172"/>
    </row>
    <row r="249" spans="1:21" ht="15.75" customHeight="1" x14ac:dyDescent="0.2">
      <c r="A249" s="77"/>
      <c r="B249" s="76" t="s">
        <v>145</v>
      </c>
      <c r="C249" s="134"/>
      <c r="D249" s="76"/>
      <c r="E249" s="76" t="s">
        <v>146</v>
      </c>
      <c r="F249" s="78"/>
      <c r="G249" s="78"/>
      <c r="H249" s="316"/>
      <c r="I249" s="78"/>
      <c r="J249" s="88"/>
      <c r="K249" s="13"/>
      <c r="L249" s="8"/>
      <c r="M249" s="8"/>
      <c r="N249" s="8"/>
      <c r="O249" s="8"/>
    </row>
    <row r="250" spans="1:21" ht="15.75" customHeight="1" x14ac:dyDescent="0.2">
      <c r="A250" s="121" t="s">
        <v>330</v>
      </c>
      <c r="B250" s="79"/>
      <c r="C250" s="99">
        <v>632001</v>
      </c>
      <c r="D250" s="70">
        <v>41</v>
      </c>
      <c r="E250" s="70" t="s">
        <v>580</v>
      </c>
      <c r="F250" s="88">
        <v>26000</v>
      </c>
      <c r="G250" s="88">
        <v>25000</v>
      </c>
      <c r="H250" s="316">
        <v>23705.72</v>
      </c>
      <c r="I250" s="78">
        <f t="shared" si="29"/>
        <v>94.822880000000012</v>
      </c>
      <c r="J250" s="88">
        <v>23706</v>
      </c>
      <c r="K250" s="85"/>
      <c r="L250" s="8"/>
      <c r="M250" s="8"/>
      <c r="N250" s="8"/>
      <c r="O250" s="8"/>
    </row>
    <row r="251" spans="1:21" ht="15.75" customHeight="1" x14ac:dyDescent="0.2">
      <c r="A251" s="121" t="s">
        <v>330</v>
      </c>
      <c r="B251" s="87"/>
      <c r="C251" s="99">
        <v>635005</v>
      </c>
      <c r="D251" s="70">
        <v>41</v>
      </c>
      <c r="E251" s="70" t="s">
        <v>147</v>
      </c>
      <c r="F251" s="88">
        <v>10000</v>
      </c>
      <c r="G251" s="88">
        <v>10000</v>
      </c>
      <c r="H251" s="316">
        <v>5168.8</v>
      </c>
      <c r="I251" s="78">
        <f t="shared" si="29"/>
        <v>51.688000000000002</v>
      </c>
      <c r="J251" s="88">
        <v>10000</v>
      </c>
      <c r="K251" s="85"/>
      <c r="L251" s="8"/>
      <c r="M251" s="8"/>
      <c r="N251" s="8"/>
      <c r="O251" s="8"/>
    </row>
    <row r="252" spans="1:21" ht="15.75" customHeight="1" x14ac:dyDescent="0.2">
      <c r="A252" s="135"/>
      <c r="B252" s="87"/>
      <c r="C252" s="99">
        <v>637005</v>
      </c>
      <c r="D252" s="70">
        <v>41</v>
      </c>
      <c r="E252" s="70" t="s">
        <v>582</v>
      </c>
      <c r="F252" s="88">
        <v>44</v>
      </c>
      <c r="G252" s="88">
        <v>44</v>
      </c>
      <c r="H252" s="316">
        <v>212.92</v>
      </c>
      <c r="I252" s="78">
        <f t="shared" si="29"/>
        <v>483.90909090909088</v>
      </c>
      <c r="J252" s="88">
        <v>213</v>
      </c>
      <c r="K252" s="85"/>
      <c r="L252" s="8"/>
      <c r="M252" s="8"/>
      <c r="N252" s="8"/>
      <c r="O252" s="8"/>
    </row>
    <row r="253" spans="1:21" ht="15.75" customHeight="1" x14ac:dyDescent="0.2">
      <c r="A253" s="135"/>
      <c r="B253" s="87"/>
      <c r="C253" s="268" t="s">
        <v>514</v>
      </c>
      <c r="D253" s="70">
        <v>41</v>
      </c>
      <c r="E253" s="70" t="s">
        <v>513</v>
      </c>
      <c r="F253" s="88">
        <v>783</v>
      </c>
      <c r="G253" s="88">
        <v>783</v>
      </c>
      <c r="H253" s="316">
        <v>0</v>
      </c>
      <c r="I253" s="78">
        <f t="shared" si="29"/>
        <v>0</v>
      </c>
      <c r="J253" s="88">
        <v>783</v>
      </c>
      <c r="K253" s="85"/>
      <c r="L253" s="8"/>
      <c r="M253" s="8"/>
      <c r="N253" s="8"/>
      <c r="O253" s="8"/>
    </row>
    <row r="254" spans="1:21" ht="15.75" customHeight="1" x14ac:dyDescent="0.2">
      <c r="A254" s="135"/>
      <c r="B254" s="87"/>
      <c r="C254" s="268" t="s">
        <v>59</v>
      </c>
      <c r="D254" s="70">
        <v>41</v>
      </c>
      <c r="E254" s="70" t="s">
        <v>844</v>
      </c>
      <c r="F254" s="88">
        <v>0</v>
      </c>
      <c r="G254" s="88">
        <v>5000</v>
      </c>
      <c r="H254" s="316">
        <v>4892.28</v>
      </c>
      <c r="I254" s="78">
        <f t="shared" si="29"/>
        <v>97.845600000000005</v>
      </c>
      <c r="J254" s="88">
        <v>4892</v>
      </c>
      <c r="K254" s="85"/>
      <c r="L254" s="8"/>
      <c r="M254" s="8"/>
      <c r="N254" s="8"/>
      <c r="O254" s="8"/>
    </row>
    <row r="255" spans="1:21" ht="15.75" customHeight="1" x14ac:dyDescent="0.2">
      <c r="A255" s="121" t="s">
        <v>330</v>
      </c>
      <c r="B255" s="70"/>
      <c r="C255" s="99"/>
      <c r="D255" s="70"/>
      <c r="E255" s="76" t="s">
        <v>69</v>
      </c>
      <c r="F255" s="179">
        <f>SUM(F250:F254)</f>
        <v>36827</v>
      </c>
      <c r="G255" s="179">
        <f t="shared" ref="G255:H255" si="36">SUM(G250:G254)</f>
        <v>40827</v>
      </c>
      <c r="H255" s="311">
        <f t="shared" si="36"/>
        <v>33979.72</v>
      </c>
      <c r="I255" s="218">
        <f t="shared" si="29"/>
        <v>83.228549734244496</v>
      </c>
      <c r="J255" s="221">
        <f>SUM(J250:J254)</f>
        <v>39594</v>
      </c>
      <c r="K255" s="8">
        <f>SUM(H255)</f>
        <v>33979.72</v>
      </c>
      <c r="L255" s="8">
        <f>SUM(I255)</f>
        <v>83.228549734244496</v>
      </c>
      <c r="M255" s="8">
        <f>SUM(J255)</f>
        <v>39594</v>
      </c>
      <c r="N255" s="8" t="e">
        <f>SUM(#REF!)</f>
        <v>#REF!</v>
      </c>
      <c r="O255" s="8" t="e">
        <f>SUM(#REF!)</f>
        <v>#REF!</v>
      </c>
      <c r="R255" s="8">
        <f>SUM(F255)</f>
        <v>36827</v>
      </c>
      <c r="S255" s="8">
        <f t="shared" ref="S255:T255" si="37">SUM(G255)</f>
        <v>40827</v>
      </c>
      <c r="T255" s="8">
        <f t="shared" si="37"/>
        <v>33979.72</v>
      </c>
      <c r="U255" s="8">
        <f>SUM(J255)</f>
        <v>39594</v>
      </c>
    </row>
    <row r="256" spans="1:21" s="14" customFormat="1" ht="15.75" customHeight="1" x14ac:dyDescent="0.2">
      <c r="A256" s="84" t="s">
        <v>331</v>
      </c>
      <c r="B256" s="104"/>
      <c r="C256" s="103"/>
      <c r="D256" s="104"/>
      <c r="E256" s="104"/>
      <c r="F256" s="13"/>
      <c r="G256" s="13"/>
      <c r="H256" s="65"/>
      <c r="I256" s="13"/>
      <c r="J256" s="13"/>
      <c r="K256" s="13"/>
      <c r="L256" s="170"/>
      <c r="M256" s="8"/>
      <c r="N256" s="170"/>
      <c r="O256" s="170"/>
    </row>
    <row r="257" spans="1:15" s="12" customFormat="1" ht="15.75" customHeight="1" x14ac:dyDescent="0.2">
      <c r="A257" s="114" t="s">
        <v>452</v>
      </c>
      <c r="B257" s="123" t="s">
        <v>466</v>
      </c>
      <c r="C257" s="124"/>
      <c r="D257" s="114"/>
      <c r="E257" s="114"/>
      <c r="F257" s="13"/>
      <c r="G257" s="13"/>
      <c r="H257" s="65"/>
      <c r="I257" s="13"/>
      <c r="J257" s="13"/>
      <c r="K257" s="13"/>
      <c r="L257" s="172"/>
      <c r="M257" s="8"/>
      <c r="N257" s="172"/>
      <c r="O257" s="172"/>
    </row>
    <row r="258" spans="1:15" ht="15.75" customHeight="1" x14ac:dyDescent="0.2">
      <c r="A258" s="77"/>
      <c r="B258" s="76" t="s">
        <v>148</v>
      </c>
      <c r="C258" s="98"/>
      <c r="D258" s="76"/>
      <c r="E258" s="76" t="s">
        <v>149</v>
      </c>
      <c r="F258" s="78"/>
      <c r="G258" s="78"/>
      <c r="H258" s="306"/>
      <c r="I258" s="78"/>
      <c r="J258" s="78"/>
      <c r="K258" s="85"/>
      <c r="L258" s="8"/>
      <c r="M258" s="8"/>
      <c r="N258" s="8"/>
      <c r="O258" s="8"/>
    </row>
    <row r="259" spans="1:15" ht="15.75" customHeight="1" x14ac:dyDescent="0.2">
      <c r="A259" s="125" t="s">
        <v>416</v>
      </c>
      <c r="B259" s="136"/>
      <c r="C259" s="109">
        <v>632001</v>
      </c>
      <c r="D259" s="77">
        <v>41</v>
      </c>
      <c r="E259" s="77" t="s">
        <v>150</v>
      </c>
      <c r="F259" s="78">
        <v>385</v>
      </c>
      <c r="G259" s="78">
        <v>385</v>
      </c>
      <c r="H259" s="306">
        <v>313.43</v>
      </c>
      <c r="I259" s="78">
        <f t="shared" si="29"/>
        <v>81.410389610389615</v>
      </c>
      <c r="J259" s="78">
        <v>313</v>
      </c>
      <c r="K259" s="85"/>
      <c r="L259" s="8"/>
      <c r="M259" s="8"/>
      <c r="N259" s="8"/>
      <c r="O259" s="8"/>
    </row>
    <row r="260" spans="1:15" ht="15.75" customHeight="1" x14ac:dyDescent="0.2">
      <c r="A260" s="125"/>
      <c r="B260" s="136"/>
      <c r="C260" s="273" t="s">
        <v>33</v>
      </c>
      <c r="D260" s="77">
        <v>41</v>
      </c>
      <c r="E260" s="77" t="s">
        <v>454</v>
      </c>
      <c r="F260" s="78">
        <v>225</v>
      </c>
      <c r="G260" s="78">
        <v>225</v>
      </c>
      <c r="H260" s="306">
        <v>791.53</v>
      </c>
      <c r="I260" s="78">
        <f t="shared" si="29"/>
        <v>351.79111111111115</v>
      </c>
      <c r="J260" s="78">
        <v>792</v>
      </c>
      <c r="K260" s="85"/>
      <c r="L260" s="8"/>
      <c r="M260" s="8"/>
      <c r="N260" s="8"/>
      <c r="O260" s="8"/>
    </row>
    <row r="261" spans="1:15" ht="15.75" customHeight="1" x14ac:dyDescent="0.2">
      <c r="A261" s="70"/>
      <c r="B261" s="87"/>
      <c r="C261" s="268" t="s">
        <v>29</v>
      </c>
      <c r="D261" s="70">
        <v>41</v>
      </c>
      <c r="E261" s="70" t="s">
        <v>151</v>
      </c>
      <c r="F261" s="78">
        <v>289</v>
      </c>
      <c r="G261" s="78">
        <v>289</v>
      </c>
      <c r="H261" s="306">
        <v>296.67</v>
      </c>
      <c r="I261" s="78">
        <f t="shared" si="29"/>
        <v>102.65397923875432</v>
      </c>
      <c r="J261" s="78">
        <v>297</v>
      </c>
      <c r="K261" s="85"/>
      <c r="L261" s="8"/>
      <c r="M261" s="8"/>
      <c r="N261" s="8"/>
      <c r="O261" s="8"/>
    </row>
    <row r="262" spans="1:15" ht="15.75" customHeight="1" x14ac:dyDescent="0.2">
      <c r="A262" s="70"/>
      <c r="B262" s="70"/>
      <c r="C262" s="268" t="s">
        <v>80</v>
      </c>
      <c r="D262" s="70">
        <v>41</v>
      </c>
      <c r="E262" s="70" t="s">
        <v>152</v>
      </c>
      <c r="F262" s="78">
        <v>15500</v>
      </c>
      <c r="G262" s="78">
        <v>15500</v>
      </c>
      <c r="H262" s="306">
        <v>11614.68</v>
      </c>
      <c r="I262" s="78">
        <f t="shared" si="29"/>
        <v>74.933419354838719</v>
      </c>
      <c r="J262" s="78">
        <v>15500</v>
      </c>
      <c r="K262" s="85"/>
      <c r="L262" s="8"/>
      <c r="M262" s="8"/>
      <c r="N262" s="8"/>
      <c r="O262" s="8"/>
    </row>
    <row r="263" spans="1:15" ht="15.75" customHeight="1" x14ac:dyDescent="0.2">
      <c r="A263" s="70"/>
      <c r="B263" s="70"/>
      <c r="C263" s="268" t="s">
        <v>105</v>
      </c>
      <c r="D263" s="70">
        <v>41</v>
      </c>
      <c r="E263" s="70" t="s">
        <v>153</v>
      </c>
      <c r="F263" s="78">
        <v>2700</v>
      </c>
      <c r="G263" s="78">
        <v>2700</v>
      </c>
      <c r="H263" s="306">
        <v>2650.28</v>
      </c>
      <c r="I263" s="78">
        <f t="shared" si="29"/>
        <v>98.15851851851852</v>
      </c>
      <c r="J263" s="78">
        <v>2700</v>
      </c>
      <c r="K263" s="85"/>
      <c r="L263" s="8"/>
      <c r="M263" s="8"/>
      <c r="N263" s="8"/>
      <c r="O263" s="8"/>
    </row>
    <row r="264" spans="1:15" ht="15.75" customHeight="1" x14ac:dyDescent="0.2">
      <c r="A264" s="70"/>
      <c r="B264" s="70"/>
      <c r="C264" s="268" t="s">
        <v>31</v>
      </c>
      <c r="D264" s="70">
        <v>41</v>
      </c>
      <c r="E264" s="70" t="s">
        <v>382</v>
      </c>
      <c r="F264" s="78">
        <v>480</v>
      </c>
      <c r="G264" s="78">
        <v>480</v>
      </c>
      <c r="H264" s="306">
        <v>385.59</v>
      </c>
      <c r="I264" s="78">
        <f t="shared" si="29"/>
        <v>80.331249999999997</v>
      </c>
      <c r="J264" s="78">
        <v>480</v>
      </c>
      <c r="K264" s="85"/>
      <c r="L264" s="8"/>
      <c r="M264" s="8"/>
      <c r="N264" s="8"/>
      <c r="O264" s="8"/>
    </row>
    <row r="265" spans="1:15" ht="15.75" customHeight="1" x14ac:dyDescent="0.2">
      <c r="A265" s="70"/>
      <c r="B265" s="87"/>
      <c r="C265" s="268" t="s">
        <v>33</v>
      </c>
      <c r="D265" s="70">
        <v>41</v>
      </c>
      <c r="E265" s="70" t="s">
        <v>152</v>
      </c>
      <c r="F265" s="78">
        <v>17400</v>
      </c>
      <c r="G265" s="78">
        <v>17400</v>
      </c>
      <c r="H265" s="306">
        <v>12228.66</v>
      </c>
      <c r="I265" s="78">
        <f t="shared" si="29"/>
        <v>70.279655172413797</v>
      </c>
      <c r="J265" s="78">
        <v>17400</v>
      </c>
      <c r="K265" s="85"/>
      <c r="L265" s="8"/>
      <c r="M265" s="8"/>
      <c r="N265" s="8"/>
      <c r="O265" s="8"/>
    </row>
    <row r="266" spans="1:15" ht="15.75" customHeight="1" x14ac:dyDescent="0.2">
      <c r="A266" s="70"/>
      <c r="B266" s="87"/>
      <c r="C266" s="268" t="s">
        <v>154</v>
      </c>
      <c r="D266" s="70">
        <v>41</v>
      </c>
      <c r="E266" s="70" t="s">
        <v>153</v>
      </c>
      <c r="F266" s="78">
        <v>2321</v>
      </c>
      <c r="G266" s="78">
        <v>2321</v>
      </c>
      <c r="H266" s="306">
        <v>2373.09</v>
      </c>
      <c r="I266" s="78">
        <f t="shared" ref="I266:I329" si="38">SUM(H266/G266)*100</f>
        <v>102.24429125376993</v>
      </c>
      <c r="J266" s="78">
        <v>2373</v>
      </c>
      <c r="K266" s="85"/>
      <c r="L266" s="8"/>
      <c r="M266" s="8"/>
      <c r="N266" s="8"/>
      <c r="O266" s="8"/>
    </row>
    <row r="267" spans="1:15" ht="15.75" customHeight="1" x14ac:dyDescent="0.2">
      <c r="A267" s="70"/>
      <c r="B267" s="87"/>
      <c r="C267" s="268" t="s">
        <v>563</v>
      </c>
      <c r="D267" s="70">
        <v>41</v>
      </c>
      <c r="E267" s="70" t="s">
        <v>565</v>
      </c>
      <c r="F267" s="78">
        <v>102</v>
      </c>
      <c r="G267" s="78">
        <v>102</v>
      </c>
      <c r="H267" s="306">
        <v>59.75</v>
      </c>
      <c r="I267" s="78">
        <f t="shared" si="38"/>
        <v>58.578431372549019</v>
      </c>
      <c r="J267" s="78">
        <v>102</v>
      </c>
      <c r="K267" s="85"/>
      <c r="L267" s="8"/>
      <c r="M267" s="8"/>
      <c r="N267" s="8"/>
      <c r="O267" s="8"/>
    </row>
    <row r="268" spans="1:15" ht="15.75" customHeight="1" x14ac:dyDescent="0.2">
      <c r="A268" s="70"/>
      <c r="B268" s="87"/>
      <c r="C268" s="268" t="s">
        <v>38</v>
      </c>
      <c r="D268" s="70">
        <v>41</v>
      </c>
      <c r="E268" s="70" t="s">
        <v>687</v>
      </c>
      <c r="F268" s="78">
        <v>104</v>
      </c>
      <c r="G268" s="78">
        <v>104</v>
      </c>
      <c r="H268" s="306">
        <v>566.52</v>
      </c>
      <c r="I268" s="78">
        <f t="shared" si="38"/>
        <v>544.73076923076928</v>
      </c>
      <c r="J268" s="78">
        <v>567</v>
      </c>
      <c r="K268" s="85"/>
      <c r="L268" s="8"/>
      <c r="M268" s="8"/>
      <c r="N268" s="8"/>
      <c r="O268" s="8"/>
    </row>
    <row r="269" spans="1:15" ht="15.75" customHeight="1" x14ac:dyDescent="0.2">
      <c r="A269" s="70"/>
      <c r="B269" s="87"/>
      <c r="C269" s="268">
        <v>632002</v>
      </c>
      <c r="D269" s="70">
        <v>41</v>
      </c>
      <c r="E269" s="70" t="s">
        <v>155</v>
      </c>
      <c r="F269" s="78">
        <v>200</v>
      </c>
      <c r="G269" s="78">
        <v>200</v>
      </c>
      <c r="H269" s="306">
        <v>75.48</v>
      </c>
      <c r="I269" s="78">
        <f t="shared" si="38"/>
        <v>37.74</v>
      </c>
      <c r="J269" s="78">
        <v>207</v>
      </c>
      <c r="K269" s="85"/>
      <c r="L269" s="8"/>
      <c r="M269" s="8"/>
      <c r="N269" s="8"/>
      <c r="O269" s="8"/>
    </row>
    <row r="270" spans="1:15" ht="15.75" customHeight="1" x14ac:dyDescent="0.2">
      <c r="A270" s="70"/>
      <c r="B270" s="87"/>
      <c r="C270" s="268">
        <v>632002</v>
      </c>
      <c r="D270" s="70">
        <v>41</v>
      </c>
      <c r="E270" s="70" t="s">
        <v>156</v>
      </c>
      <c r="F270" s="78">
        <v>130</v>
      </c>
      <c r="G270" s="78">
        <v>130</v>
      </c>
      <c r="H270" s="306">
        <v>0</v>
      </c>
      <c r="I270" s="78">
        <f t="shared" si="38"/>
        <v>0</v>
      </c>
      <c r="J270" s="78">
        <v>59</v>
      </c>
      <c r="K270" s="85"/>
      <c r="L270" s="8"/>
      <c r="M270" s="8"/>
      <c r="N270" s="8"/>
      <c r="O270" s="8"/>
    </row>
    <row r="271" spans="1:15" ht="15.75" customHeight="1" x14ac:dyDescent="0.2">
      <c r="A271" s="70"/>
      <c r="B271" s="87"/>
      <c r="C271" s="268" t="s">
        <v>50</v>
      </c>
      <c r="D271" s="70">
        <v>41</v>
      </c>
      <c r="E271" s="70" t="s">
        <v>566</v>
      </c>
      <c r="F271" s="78">
        <v>66</v>
      </c>
      <c r="G271" s="78">
        <v>66</v>
      </c>
      <c r="H271" s="306">
        <v>75.349999999999994</v>
      </c>
      <c r="I271" s="78">
        <f t="shared" si="38"/>
        <v>114.16666666666666</v>
      </c>
      <c r="J271" s="78">
        <v>75</v>
      </c>
      <c r="K271" s="85"/>
      <c r="L271" s="8"/>
      <c r="M271" s="8"/>
      <c r="N271" s="8"/>
      <c r="O271" s="8"/>
    </row>
    <row r="272" spans="1:15" ht="15.75" customHeight="1" x14ac:dyDescent="0.2">
      <c r="A272" s="70"/>
      <c r="B272" s="87"/>
      <c r="C272" s="268">
        <v>637015</v>
      </c>
      <c r="D272" s="70">
        <v>41</v>
      </c>
      <c r="E272" s="70" t="s">
        <v>571</v>
      </c>
      <c r="F272" s="78">
        <v>678</v>
      </c>
      <c r="G272" s="78">
        <v>678</v>
      </c>
      <c r="H272" s="306">
        <v>475.39</v>
      </c>
      <c r="I272" s="78">
        <f t="shared" si="38"/>
        <v>70.116519174041287</v>
      </c>
      <c r="J272" s="78">
        <v>678</v>
      </c>
      <c r="K272" s="85"/>
      <c r="L272" s="8"/>
      <c r="M272" s="8"/>
      <c r="N272" s="8"/>
      <c r="O272" s="8"/>
    </row>
    <row r="273" spans="1:15" ht="15.75" customHeight="1" x14ac:dyDescent="0.2">
      <c r="A273" s="70"/>
      <c r="B273" s="87"/>
      <c r="C273" s="268">
        <v>637004</v>
      </c>
      <c r="D273" s="70">
        <v>41</v>
      </c>
      <c r="E273" s="70" t="s">
        <v>794</v>
      </c>
      <c r="F273" s="78">
        <v>0</v>
      </c>
      <c r="G273" s="78">
        <v>0</v>
      </c>
      <c r="H273" s="306">
        <v>145</v>
      </c>
      <c r="I273" s="78">
        <v>0</v>
      </c>
      <c r="J273" s="78">
        <v>145</v>
      </c>
      <c r="K273" s="85"/>
      <c r="L273" s="8"/>
      <c r="M273" s="8"/>
      <c r="N273" s="8"/>
      <c r="O273" s="8"/>
    </row>
    <row r="274" spans="1:15" ht="15.75" customHeight="1" x14ac:dyDescent="0.2">
      <c r="A274" s="70"/>
      <c r="B274" s="87"/>
      <c r="C274" s="268" t="s">
        <v>793</v>
      </c>
      <c r="D274" s="70">
        <v>41</v>
      </c>
      <c r="E274" s="70" t="s">
        <v>795</v>
      </c>
      <c r="F274" s="78">
        <v>0</v>
      </c>
      <c r="G274" s="78">
        <v>0</v>
      </c>
      <c r="H274" s="306">
        <v>145</v>
      </c>
      <c r="I274" s="78">
        <v>0</v>
      </c>
      <c r="J274" s="78">
        <v>145</v>
      </c>
      <c r="K274" s="85"/>
      <c r="L274" s="8"/>
      <c r="M274" s="8"/>
      <c r="N274" s="8"/>
      <c r="O274" s="8"/>
    </row>
    <row r="275" spans="1:15" ht="15.75" customHeight="1" x14ac:dyDescent="0.2">
      <c r="A275" s="70"/>
      <c r="B275" s="87"/>
      <c r="C275" s="268" t="s">
        <v>572</v>
      </c>
      <c r="D275" s="70">
        <v>41</v>
      </c>
      <c r="E275" s="70" t="s">
        <v>573</v>
      </c>
      <c r="F275" s="78">
        <v>574</v>
      </c>
      <c r="G275" s="78">
        <v>574</v>
      </c>
      <c r="H275" s="306">
        <v>0</v>
      </c>
      <c r="I275" s="78">
        <f t="shared" si="38"/>
        <v>0</v>
      </c>
      <c r="J275" s="78">
        <v>574</v>
      </c>
      <c r="K275" s="85"/>
      <c r="L275" s="8"/>
      <c r="M275" s="8"/>
      <c r="N275" s="8"/>
      <c r="O275" s="8"/>
    </row>
    <row r="276" spans="1:15" ht="15.75" customHeight="1" x14ac:dyDescent="0.2">
      <c r="A276" s="70"/>
      <c r="B276" s="87"/>
      <c r="C276" s="268">
        <v>637015</v>
      </c>
      <c r="D276" s="70">
        <v>41</v>
      </c>
      <c r="E276" s="70" t="s">
        <v>630</v>
      </c>
      <c r="F276" s="78">
        <v>416</v>
      </c>
      <c r="G276" s="78">
        <v>416</v>
      </c>
      <c r="H276" s="306">
        <v>421.09</v>
      </c>
      <c r="I276" s="78">
        <f t="shared" si="38"/>
        <v>101.22355769230768</v>
      </c>
      <c r="J276" s="78">
        <v>421</v>
      </c>
      <c r="K276" s="85"/>
      <c r="L276" s="8"/>
      <c r="M276" s="8"/>
      <c r="N276" s="8"/>
      <c r="O276" s="8"/>
    </row>
    <row r="277" spans="1:15" ht="15.75" customHeight="1" x14ac:dyDescent="0.2">
      <c r="A277" s="70"/>
      <c r="B277" s="87"/>
      <c r="C277" s="268">
        <v>637005</v>
      </c>
      <c r="D277" s="70">
        <v>41</v>
      </c>
      <c r="E277" s="70" t="s">
        <v>570</v>
      </c>
      <c r="F277" s="78">
        <v>196</v>
      </c>
      <c r="G277" s="78">
        <v>196</v>
      </c>
      <c r="H277" s="306">
        <v>171.99</v>
      </c>
      <c r="I277" s="78">
        <f t="shared" si="38"/>
        <v>87.75</v>
      </c>
      <c r="J277" s="78">
        <v>172</v>
      </c>
      <c r="K277" s="85"/>
      <c r="L277" s="8"/>
      <c r="M277" s="8"/>
      <c r="N277" s="8"/>
      <c r="O277" s="8"/>
    </row>
    <row r="278" spans="1:15" ht="15.75" customHeight="1" x14ac:dyDescent="0.2">
      <c r="A278" s="70"/>
      <c r="B278" s="87"/>
      <c r="C278" s="268" t="s">
        <v>373</v>
      </c>
      <c r="D278" s="70">
        <v>41</v>
      </c>
      <c r="E278" s="70" t="s">
        <v>569</v>
      </c>
      <c r="F278" s="78">
        <v>196</v>
      </c>
      <c r="G278" s="78">
        <v>196</v>
      </c>
      <c r="H278" s="306">
        <v>172</v>
      </c>
      <c r="I278" s="78">
        <f t="shared" si="38"/>
        <v>87.755102040816325</v>
      </c>
      <c r="J278" s="78">
        <v>172</v>
      </c>
      <c r="K278" s="85"/>
      <c r="L278" s="8"/>
      <c r="M278" s="8"/>
      <c r="N278" s="8"/>
      <c r="O278" s="8"/>
    </row>
    <row r="279" spans="1:15" ht="15.75" customHeight="1" x14ac:dyDescent="0.2">
      <c r="A279" s="70"/>
      <c r="B279" s="87"/>
      <c r="C279" s="268">
        <v>635006</v>
      </c>
      <c r="D279" s="70">
        <v>41</v>
      </c>
      <c r="E279" s="70" t="s">
        <v>510</v>
      </c>
      <c r="F279" s="220">
        <v>20323</v>
      </c>
      <c r="G279" s="220">
        <v>20323</v>
      </c>
      <c r="H279" s="306">
        <v>4799.6400000000003</v>
      </c>
      <c r="I279" s="78">
        <f t="shared" si="38"/>
        <v>23.616788859912415</v>
      </c>
      <c r="J279" s="220">
        <v>11189</v>
      </c>
      <c r="K279" s="85"/>
      <c r="L279" s="8"/>
      <c r="M279" s="8"/>
      <c r="N279" s="8"/>
      <c r="O279" s="8"/>
    </row>
    <row r="280" spans="1:15" ht="15.75" customHeight="1" x14ac:dyDescent="0.2">
      <c r="A280" s="70"/>
      <c r="B280" s="87"/>
      <c r="C280" s="268" t="s">
        <v>120</v>
      </c>
      <c r="D280" s="70">
        <v>41</v>
      </c>
      <c r="E280" s="70" t="s">
        <v>615</v>
      </c>
      <c r="F280" s="78">
        <v>4000</v>
      </c>
      <c r="G280" s="78">
        <v>4000</v>
      </c>
      <c r="H280" s="306">
        <v>2503.39</v>
      </c>
      <c r="I280" s="78">
        <f t="shared" si="38"/>
        <v>62.58475</v>
      </c>
      <c r="J280" s="78">
        <v>4000</v>
      </c>
      <c r="K280" s="65"/>
      <c r="L280" s="8"/>
      <c r="M280" s="8"/>
      <c r="N280" s="8"/>
      <c r="O280" s="8"/>
    </row>
    <row r="281" spans="1:15" ht="15.75" customHeight="1" x14ac:dyDescent="0.2">
      <c r="A281" s="70"/>
      <c r="B281" s="87"/>
      <c r="C281" s="268" t="s">
        <v>616</v>
      </c>
      <c r="D281" s="70">
        <v>41</v>
      </c>
      <c r="E281" s="70" t="s">
        <v>617</v>
      </c>
      <c r="F281" s="78">
        <v>2000</v>
      </c>
      <c r="G281" s="78">
        <v>2000</v>
      </c>
      <c r="H281" s="306">
        <v>130.85</v>
      </c>
      <c r="I281" s="78">
        <f t="shared" si="38"/>
        <v>6.5424999999999995</v>
      </c>
      <c r="J281" s="78">
        <v>2000</v>
      </c>
      <c r="K281" s="65"/>
      <c r="L281" s="8"/>
      <c r="M281" s="8"/>
      <c r="N281" s="8"/>
      <c r="O281" s="8"/>
    </row>
    <row r="282" spans="1:15" ht="15.75" customHeight="1" x14ac:dyDescent="0.2">
      <c r="A282" s="70"/>
      <c r="B282" s="87"/>
      <c r="C282" s="99">
        <v>635009</v>
      </c>
      <c r="D282" s="70">
        <v>41</v>
      </c>
      <c r="E282" s="202" t="s">
        <v>618</v>
      </c>
      <c r="F282" s="78">
        <v>25</v>
      </c>
      <c r="G282" s="78">
        <v>25</v>
      </c>
      <c r="H282" s="306">
        <v>90</v>
      </c>
      <c r="I282" s="78">
        <f t="shared" si="38"/>
        <v>360</v>
      </c>
      <c r="J282" s="78">
        <v>90</v>
      </c>
      <c r="K282" s="85"/>
      <c r="L282" s="8"/>
      <c r="M282" s="8"/>
      <c r="N282" s="8"/>
      <c r="O282" s="8"/>
    </row>
    <row r="283" spans="1:15" ht="15.75" customHeight="1" x14ac:dyDescent="0.2">
      <c r="A283" s="70"/>
      <c r="B283" s="87"/>
      <c r="C283" s="99">
        <v>635009</v>
      </c>
      <c r="D283" s="70">
        <v>41</v>
      </c>
      <c r="E283" s="202" t="s">
        <v>619</v>
      </c>
      <c r="F283" s="78">
        <v>25</v>
      </c>
      <c r="G283" s="78">
        <v>25</v>
      </c>
      <c r="H283" s="306">
        <v>90</v>
      </c>
      <c r="I283" s="78">
        <f t="shared" si="38"/>
        <v>360</v>
      </c>
      <c r="J283" s="78">
        <v>90</v>
      </c>
      <c r="K283" s="85"/>
      <c r="L283" s="8"/>
      <c r="M283" s="8"/>
      <c r="N283" s="8"/>
      <c r="O283" s="8"/>
    </row>
    <row r="284" spans="1:15" ht="15.75" customHeight="1" x14ac:dyDescent="0.2">
      <c r="A284" s="70"/>
      <c r="B284" s="87"/>
      <c r="C284" s="268" t="s">
        <v>456</v>
      </c>
      <c r="D284" s="70">
        <v>41</v>
      </c>
      <c r="E284" s="70" t="s">
        <v>797</v>
      </c>
      <c r="F284" s="78">
        <v>4370</v>
      </c>
      <c r="G284" s="78">
        <v>4370</v>
      </c>
      <c r="H284" s="306">
        <v>3333.13</v>
      </c>
      <c r="I284" s="78">
        <f t="shared" si="38"/>
        <v>76.272997711670484</v>
      </c>
      <c r="J284" s="78">
        <v>3333</v>
      </c>
      <c r="K284" s="85"/>
      <c r="L284" s="8"/>
      <c r="M284" s="8"/>
      <c r="N284" s="8"/>
      <c r="O284" s="8"/>
    </row>
    <row r="285" spans="1:15" ht="15.75" customHeight="1" x14ac:dyDescent="0.2">
      <c r="A285" s="70"/>
      <c r="B285" s="87"/>
      <c r="C285" s="268" t="s">
        <v>116</v>
      </c>
      <c r="D285" s="70">
        <v>41</v>
      </c>
      <c r="E285" s="70" t="s">
        <v>798</v>
      </c>
      <c r="F285" s="78">
        <v>4816</v>
      </c>
      <c r="G285" s="78">
        <v>4816</v>
      </c>
      <c r="H285" s="306">
        <v>3172.54</v>
      </c>
      <c r="I285" s="78">
        <f t="shared" si="38"/>
        <v>65.875</v>
      </c>
      <c r="J285" s="78">
        <v>3173</v>
      </c>
      <c r="K285" s="85"/>
      <c r="L285" s="8"/>
      <c r="M285" s="8"/>
      <c r="N285" s="8"/>
      <c r="O285" s="8"/>
    </row>
    <row r="286" spans="1:15" ht="15.75" customHeight="1" x14ac:dyDescent="0.2">
      <c r="A286" s="70"/>
      <c r="B286" s="87"/>
      <c r="C286" s="268" t="s">
        <v>620</v>
      </c>
      <c r="D286" s="70">
        <v>41</v>
      </c>
      <c r="E286" s="70" t="s">
        <v>622</v>
      </c>
      <c r="F286" s="78">
        <v>250</v>
      </c>
      <c r="G286" s="78">
        <v>250</v>
      </c>
      <c r="H286" s="306">
        <v>0</v>
      </c>
      <c r="I286" s="78">
        <f t="shared" si="38"/>
        <v>0</v>
      </c>
      <c r="J286" s="78">
        <v>250</v>
      </c>
      <c r="K286" s="85"/>
      <c r="L286" s="8"/>
      <c r="M286" s="8"/>
      <c r="N286" s="8"/>
      <c r="O286" s="8"/>
    </row>
    <row r="287" spans="1:15" ht="15.75" customHeight="1" x14ac:dyDescent="0.2">
      <c r="A287" s="70"/>
      <c r="B287" s="87"/>
      <c r="C287" s="268" t="s">
        <v>620</v>
      </c>
      <c r="D287" s="70">
        <v>41</v>
      </c>
      <c r="E287" s="70" t="s">
        <v>621</v>
      </c>
      <c r="F287" s="78">
        <v>250</v>
      </c>
      <c r="G287" s="78">
        <v>250</v>
      </c>
      <c r="H287" s="306">
        <v>0</v>
      </c>
      <c r="I287" s="78">
        <f t="shared" si="38"/>
        <v>0</v>
      </c>
      <c r="J287" s="78">
        <v>250</v>
      </c>
      <c r="K287" s="85"/>
      <c r="L287" s="8"/>
      <c r="M287" s="8"/>
      <c r="N287" s="8"/>
      <c r="O287" s="8"/>
    </row>
    <row r="288" spans="1:15" ht="15.75" customHeight="1" x14ac:dyDescent="0.2">
      <c r="A288" s="70"/>
      <c r="B288" s="87"/>
      <c r="C288" s="268">
        <v>637011</v>
      </c>
      <c r="D288" s="70">
        <v>41</v>
      </c>
      <c r="E288" s="70" t="s">
        <v>796</v>
      </c>
      <c r="F288" s="78">
        <v>0</v>
      </c>
      <c r="G288" s="78">
        <v>0</v>
      </c>
      <c r="H288" s="306">
        <v>500</v>
      </c>
      <c r="I288" s="78">
        <v>0</v>
      </c>
      <c r="J288" s="78">
        <v>500</v>
      </c>
      <c r="K288" s="85"/>
      <c r="L288" s="8"/>
      <c r="M288" s="8"/>
      <c r="N288" s="8"/>
      <c r="O288" s="8"/>
    </row>
    <row r="289" spans="1:21" ht="15.75" customHeight="1" x14ac:dyDescent="0.2">
      <c r="A289" s="70"/>
      <c r="B289" s="80"/>
      <c r="C289" s="268">
        <v>632002</v>
      </c>
      <c r="D289" s="70">
        <v>41</v>
      </c>
      <c r="E289" s="137" t="s">
        <v>586</v>
      </c>
      <c r="F289" s="78">
        <v>1093</v>
      </c>
      <c r="G289" s="78">
        <v>1093</v>
      </c>
      <c r="H289" s="306">
        <v>450.01</v>
      </c>
      <c r="I289" s="78">
        <f t="shared" si="38"/>
        <v>41.172003659652333</v>
      </c>
      <c r="J289" s="78">
        <v>1093</v>
      </c>
      <c r="K289" s="85"/>
      <c r="L289" s="8"/>
      <c r="M289" s="8"/>
      <c r="N289" s="8"/>
      <c r="O289" s="8"/>
    </row>
    <row r="290" spans="1:21" ht="15.75" customHeight="1" x14ac:dyDescent="0.2">
      <c r="A290" s="70"/>
      <c r="B290" s="80"/>
      <c r="C290" s="274" t="s">
        <v>567</v>
      </c>
      <c r="D290" s="70">
        <v>41</v>
      </c>
      <c r="E290" s="137" t="s">
        <v>568</v>
      </c>
      <c r="F290" s="78">
        <v>751</v>
      </c>
      <c r="G290" s="78">
        <v>751</v>
      </c>
      <c r="H290" s="306">
        <v>1211.44</v>
      </c>
      <c r="I290" s="78">
        <f t="shared" si="38"/>
        <v>161.31025299600535</v>
      </c>
      <c r="J290" s="78">
        <v>1211</v>
      </c>
      <c r="K290" s="85"/>
      <c r="L290" s="8"/>
      <c r="M290" s="8"/>
      <c r="N290" s="8"/>
      <c r="O290" s="8"/>
    </row>
    <row r="291" spans="1:21" ht="15.75" customHeight="1" x14ac:dyDescent="0.2">
      <c r="A291" s="70"/>
      <c r="B291" s="87"/>
      <c r="C291" s="268">
        <v>637027</v>
      </c>
      <c r="D291" s="70">
        <v>41</v>
      </c>
      <c r="E291" s="70" t="s">
        <v>874</v>
      </c>
      <c r="F291" s="78">
        <v>100</v>
      </c>
      <c r="G291" s="78">
        <v>100</v>
      </c>
      <c r="H291" s="306">
        <v>0</v>
      </c>
      <c r="I291" s="78">
        <f t="shared" si="38"/>
        <v>0</v>
      </c>
      <c r="J291" s="78">
        <v>0</v>
      </c>
      <c r="K291" s="85"/>
      <c r="L291" s="8"/>
      <c r="M291" s="8"/>
      <c r="N291" s="8"/>
      <c r="O291" s="8"/>
    </row>
    <row r="292" spans="1:21" ht="15.75" customHeight="1" x14ac:dyDescent="0.2">
      <c r="A292" s="70"/>
      <c r="B292" s="70"/>
      <c r="C292" s="268" t="s">
        <v>47</v>
      </c>
      <c r="D292" s="70">
        <v>41</v>
      </c>
      <c r="E292" s="70" t="s">
        <v>792</v>
      </c>
      <c r="F292" s="78">
        <v>500</v>
      </c>
      <c r="G292" s="78">
        <v>500</v>
      </c>
      <c r="H292" s="306">
        <v>531.30999999999995</v>
      </c>
      <c r="I292" s="78">
        <f t="shared" si="38"/>
        <v>106.26199999999999</v>
      </c>
      <c r="J292" s="78">
        <v>531</v>
      </c>
      <c r="K292" s="85"/>
      <c r="L292" s="8"/>
      <c r="M292" s="8"/>
      <c r="N292" s="8"/>
      <c r="O292" s="8"/>
    </row>
    <row r="293" spans="1:21" ht="15.75" customHeight="1" x14ac:dyDescent="0.2">
      <c r="A293" s="70"/>
      <c r="B293" s="74"/>
      <c r="C293" s="270">
        <v>636001</v>
      </c>
      <c r="D293" s="70">
        <v>41</v>
      </c>
      <c r="E293" s="74" t="s">
        <v>583</v>
      </c>
      <c r="F293" s="78">
        <v>3</v>
      </c>
      <c r="G293" s="78">
        <v>3</v>
      </c>
      <c r="H293" s="306">
        <v>3.32</v>
      </c>
      <c r="I293" s="78">
        <f t="shared" si="38"/>
        <v>110.66666666666667</v>
      </c>
      <c r="J293" s="78">
        <v>3</v>
      </c>
      <c r="K293" s="85"/>
      <c r="L293" s="8"/>
      <c r="M293" s="8"/>
      <c r="N293" s="8"/>
      <c r="O293" s="8"/>
    </row>
    <row r="294" spans="1:21" ht="15.75" customHeight="1" x14ac:dyDescent="0.2">
      <c r="A294" s="70"/>
      <c r="B294" s="70"/>
      <c r="C294" s="268" t="s">
        <v>455</v>
      </c>
      <c r="D294" s="70">
        <v>41</v>
      </c>
      <c r="E294" s="70" t="s">
        <v>689</v>
      </c>
      <c r="F294" s="78">
        <v>900</v>
      </c>
      <c r="G294" s="78">
        <v>900</v>
      </c>
      <c r="H294" s="306">
        <v>320</v>
      </c>
      <c r="I294" s="78">
        <f t="shared" si="38"/>
        <v>35.555555555555557</v>
      </c>
      <c r="J294" s="78">
        <v>900</v>
      </c>
      <c r="K294" s="85"/>
      <c r="L294" s="8"/>
      <c r="M294" s="8"/>
      <c r="N294" s="8"/>
      <c r="O294" s="8"/>
    </row>
    <row r="295" spans="1:21" ht="15.75" customHeight="1" x14ac:dyDescent="0.2">
      <c r="A295" s="70"/>
      <c r="B295" s="70"/>
      <c r="C295" s="268">
        <v>633006</v>
      </c>
      <c r="D295" s="70">
        <v>41</v>
      </c>
      <c r="E295" s="70" t="s">
        <v>688</v>
      </c>
      <c r="F295" s="78">
        <v>1000</v>
      </c>
      <c r="G295" s="78">
        <v>1000</v>
      </c>
      <c r="H295" s="306">
        <v>2094.35</v>
      </c>
      <c r="I295" s="78">
        <f t="shared" si="38"/>
        <v>209.435</v>
      </c>
      <c r="J295" s="78">
        <v>2500</v>
      </c>
      <c r="K295" s="85"/>
      <c r="L295" s="8"/>
      <c r="M295" s="8"/>
      <c r="N295" s="8"/>
      <c r="O295" s="8"/>
    </row>
    <row r="296" spans="1:21" ht="15.75" customHeight="1" x14ac:dyDescent="0.2">
      <c r="A296" s="70"/>
      <c r="B296" s="70"/>
      <c r="C296" s="268">
        <v>633006</v>
      </c>
      <c r="D296" s="70">
        <v>41</v>
      </c>
      <c r="E296" s="70" t="s">
        <v>856</v>
      </c>
      <c r="F296" s="220">
        <v>0</v>
      </c>
      <c r="G296" s="220">
        <v>0</v>
      </c>
      <c r="H296" s="306">
        <v>250.24</v>
      </c>
      <c r="I296" s="78">
        <v>0</v>
      </c>
      <c r="J296" s="220">
        <v>250</v>
      </c>
      <c r="K296" s="85"/>
      <c r="L296" s="8"/>
      <c r="M296" s="8"/>
      <c r="N296" s="8"/>
      <c r="O296" s="8"/>
    </row>
    <row r="297" spans="1:21" ht="15.75" customHeight="1" x14ac:dyDescent="0.2">
      <c r="A297" s="121" t="s">
        <v>416</v>
      </c>
      <c r="B297" s="70"/>
      <c r="C297" s="99"/>
      <c r="D297" s="70"/>
      <c r="E297" s="76" t="s">
        <v>69</v>
      </c>
      <c r="F297" s="218">
        <f>SUM(F259:F296)</f>
        <v>82368</v>
      </c>
      <c r="G297" s="218">
        <f t="shared" ref="G297:H297" si="39">SUM(G259:G296)</f>
        <v>82368</v>
      </c>
      <c r="H297" s="309">
        <f t="shared" si="39"/>
        <v>52441.719999999994</v>
      </c>
      <c r="I297" s="218">
        <f t="shared" si="38"/>
        <v>63.667589355089348</v>
      </c>
      <c r="J297" s="218">
        <f>SUM(J259:J296)</f>
        <v>74535</v>
      </c>
      <c r="K297" s="8">
        <f>SUM(H297)</f>
        <v>52441.719999999994</v>
      </c>
      <c r="L297" s="8">
        <f>SUM(I297)</f>
        <v>63.667589355089348</v>
      </c>
      <c r="M297" s="8">
        <f>SUM(J297)</f>
        <v>74535</v>
      </c>
      <c r="N297" s="8" t="e">
        <f>SUM(#REF!)</f>
        <v>#REF!</v>
      </c>
      <c r="O297" s="8" t="e">
        <f>SUM(#REF!)</f>
        <v>#REF!</v>
      </c>
      <c r="R297" s="8">
        <f>SUM(F297)</f>
        <v>82368</v>
      </c>
      <c r="S297" s="8">
        <f t="shared" ref="S297:T297" si="40">SUM(G297)</f>
        <v>82368</v>
      </c>
      <c r="T297" s="8">
        <f t="shared" si="40"/>
        <v>52441.719999999994</v>
      </c>
      <c r="U297" s="8">
        <f>SUM(J297)</f>
        <v>74535</v>
      </c>
    </row>
    <row r="298" spans="1:21" ht="15.75" customHeight="1" x14ac:dyDescent="0.2">
      <c r="A298" s="77"/>
      <c r="B298" s="138" t="s">
        <v>562</v>
      </c>
      <c r="C298" s="270" t="s">
        <v>82</v>
      </c>
      <c r="D298" s="74">
        <v>41</v>
      </c>
      <c r="E298" s="202" t="s">
        <v>631</v>
      </c>
      <c r="F298" s="224">
        <v>225</v>
      </c>
      <c r="G298" s="224">
        <v>225</v>
      </c>
      <c r="H298" s="315">
        <v>736</v>
      </c>
      <c r="I298" s="78">
        <f t="shared" si="38"/>
        <v>327.11111111111114</v>
      </c>
      <c r="J298" s="224">
        <v>736</v>
      </c>
      <c r="K298" s="85"/>
      <c r="L298" s="8"/>
      <c r="M298" s="8"/>
      <c r="N298" s="8"/>
      <c r="O298" s="8"/>
    </row>
    <row r="299" spans="1:21" ht="15.75" customHeight="1" x14ac:dyDescent="0.2">
      <c r="A299" s="77"/>
      <c r="B299" s="126"/>
      <c r="C299" s="270">
        <v>632001</v>
      </c>
      <c r="D299" s="74">
        <v>41</v>
      </c>
      <c r="E299" s="70" t="s">
        <v>482</v>
      </c>
      <c r="F299" s="224">
        <v>1212</v>
      </c>
      <c r="G299" s="224">
        <v>1212</v>
      </c>
      <c r="H299" s="315">
        <v>948.78</v>
      </c>
      <c r="I299" s="78">
        <f t="shared" si="38"/>
        <v>78.28217821782178</v>
      </c>
      <c r="J299" s="224">
        <v>949</v>
      </c>
      <c r="K299" s="85"/>
      <c r="L299" s="8"/>
      <c r="M299" s="8"/>
      <c r="N299" s="8"/>
      <c r="O299" s="8"/>
    </row>
    <row r="300" spans="1:21" ht="15.75" customHeight="1" x14ac:dyDescent="0.2">
      <c r="A300" s="70"/>
      <c r="B300" s="70"/>
      <c r="C300" s="268" t="s">
        <v>29</v>
      </c>
      <c r="D300" s="70">
        <v>41</v>
      </c>
      <c r="E300" s="70" t="s">
        <v>483</v>
      </c>
      <c r="F300" s="78">
        <v>1086</v>
      </c>
      <c r="G300" s="78">
        <v>1086</v>
      </c>
      <c r="H300" s="306">
        <v>970.72</v>
      </c>
      <c r="I300" s="78">
        <f t="shared" si="38"/>
        <v>89.384898710865571</v>
      </c>
      <c r="J300" s="78">
        <v>1086</v>
      </c>
      <c r="K300" s="85"/>
      <c r="L300" s="8"/>
      <c r="M300" s="8"/>
      <c r="N300" s="8"/>
      <c r="O300" s="8"/>
    </row>
    <row r="301" spans="1:21" ht="15.75" customHeight="1" x14ac:dyDescent="0.2">
      <c r="A301" s="70"/>
      <c r="B301" s="70"/>
      <c r="C301" s="99">
        <v>632002</v>
      </c>
      <c r="D301" s="70">
        <v>41</v>
      </c>
      <c r="E301" s="70" t="s">
        <v>484</v>
      </c>
      <c r="F301" s="78">
        <v>700</v>
      </c>
      <c r="G301" s="78">
        <v>700</v>
      </c>
      <c r="H301" s="306">
        <v>569.85</v>
      </c>
      <c r="I301" s="78">
        <f t="shared" si="38"/>
        <v>81.407142857142858</v>
      </c>
      <c r="J301" s="78">
        <v>700</v>
      </c>
      <c r="K301" s="85"/>
      <c r="L301" s="8"/>
      <c r="M301" s="8"/>
      <c r="N301" s="8"/>
      <c r="O301" s="8"/>
    </row>
    <row r="302" spans="1:21" ht="15.75" customHeight="1" x14ac:dyDescent="0.2">
      <c r="A302" s="125" t="s">
        <v>416</v>
      </c>
      <c r="B302" s="74"/>
      <c r="C302" s="101"/>
      <c r="D302" s="70"/>
      <c r="E302" s="82" t="s">
        <v>69</v>
      </c>
      <c r="F302" s="221">
        <f>SUM(F298:F301)</f>
        <v>3223</v>
      </c>
      <c r="G302" s="221">
        <f t="shared" ref="G302:H302" si="41">SUM(G298:G301)</f>
        <v>3223</v>
      </c>
      <c r="H302" s="312">
        <f t="shared" si="41"/>
        <v>3225.35</v>
      </c>
      <c r="I302" s="218">
        <f t="shared" si="38"/>
        <v>100.07291343468819</v>
      </c>
      <c r="J302" s="221">
        <f>SUM(J298:J301)</f>
        <v>3471</v>
      </c>
      <c r="K302" s="7">
        <f>SUM(H302)</f>
        <v>3225.35</v>
      </c>
      <c r="L302" s="7">
        <f>SUM(I302)</f>
        <v>100.07291343468819</v>
      </c>
      <c r="M302" s="7">
        <f>SUM(J302)</f>
        <v>3471</v>
      </c>
      <c r="N302" s="7" t="e">
        <f>SUM(#REF!)</f>
        <v>#REF!</v>
      </c>
      <c r="O302" s="7" t="e">
        <f>SUM(#REF!)</f>
        <v>#REF!</v>
      </c>
      <c r="R302" s="8">
        <f>SUM(F302)</f>
        <v>3223</v>
      </c>
      <c r="S302" s="8">
        <f t="shared" ref="S302:T302" si="42">SUM(G302)</f>
        <v>3223</v>
      </c>
      <c r="T302" s="8">
        <f t="shared" si="42"/>
        <v>3225.35</v>
      </c>
      <c r="U302" s="8">
        <f>SUM(J302)</f>
        <v>3471</v>
      </c>
    </row>
    <row r="303" spans="1:21" s="14" customFormat="1" ht="15.75" customHeight="1" x14ac:dyDescent="0.2">
      <c r="A303" s="122" t="s">
        <v>424</v>
      </c>
      <c r="B303" s="122"/>
      <c r="C303" s="133"/>
      <c r="D303" s="127"/>
      <c r="E303" s="127"/>
      <c r="F303" s="13"/>
      <c r="G303" s="13"/>
      <c r="H303" s="320"/>
      <c r="I303" s="13"/>
      <c r="J303" s="13"/>
      <c r="K303" s="13"/>
      <c r="L303" s="170"/>
      <c r="M303" s="8"/>
      <c r="N303" s="170"/>
      <c r="O303" s="170"/>
    </row>
    <row r="304" spans="1:21" s="6" customFormat="1" ht="15.75" customHeight="1" x14ac:dyDescent="0.2">
      <c r="A304" s="123"/>
      <c r="B304" s="123" t="s">
        <v>425</v>
      </c>
      <c r="C304" s="139"/>
      <c r="D304" s="140"/>
      <c r="E304" s="123"/>
      <c r="F304" s="13"/>
      <c r="G304" s="13"/>
      <c r="H304" s="321"/>
      <c r="I304" s="13"/>
      <c r="J304" s="13"/>
      <c r="K304" s="13"/>
      <c r="L304" s="171"/>
      <c r="M304" s="8"/>
      <c r="N304" s="171"/>
      <c r="O304" s="171"/>
    </row>
    <row r="305" spans="1:21" ht="15.75" customHeight="1" x14ac:dyDescent="0.2">
      <c r="A305" s="125" t="s">
        <v>426</v>
      </c>
      <c r="B305" s="128" t="s">
        <v>157</v>
      </c>
      <c r="C305" s="102"/>
      <c r="D305" s="83"/>
      <c r="E305" s="83" t="s">
        <v>158</v>
      </c>
      <c r="F305" s="78"/>
      <c r="G305" s="78"/>
      <c r="H305" s="317"/>
      <c r="I305" s="78"/>
      <c r="J305" s="78"/>
      <c r="K305" s="13"/>
      <c r="L305" s="8"/>
      <c r="M305" s="8"/>
      <c r="N305" s="8"/>
      <c r="O305" s="8"/>
    </row>
    <row r="306" spans="1:21" ht="15.75" customHeight="1" x14ac:dyDescent="0.2">
      <c r="A306" s="70"/>
      <c r="B306" s="87"/>
      <c r="C306" s="99">
        <v>642014</v>
      </c>
      <c r="D306" s="70">
        <v>41</v>
      </c>
      <c r="E306" s="70" t="s">
        <v>710</v>
      </c>
      <c r="F306" s="88">
        <v>400</v>
      </c>
      <c r="G306" s="88">
        <v>400</v>
      </c>
      <c r="H306" s="252">
        <v>0</v>
      </c>
      <c r="I306" s="78">
        <f t="shared" si="38"/>
        <v>0</v>
      </c>
      <c r="J306" s="88">
        <v>400</v>
      </c>
      <c r="K306" s="85"/>
      <c r="L306" s="8"/>
      <c r="M306" s="8"/>
      <c r="N306" s="8"/>
      <c r="O306" s="8"/>
    </row>
    <row r="307" spans="1:21" ht="15.75" customHeight="1" x14ac:dyDescent="0.2">
      <c r="A307" s="242" t="s">
        <v>426</v>
      </c>
      <c r="B307" s="70"/>
      <c r="C307" s="99"/>
      <c r="D307" s="70"/>
      <c r="E307" s="76" t="s">
        <v>69</v>
      </c>
      <c r="F307" s="179">
        <f>SUM(F306)</f>
        <v>400</v>
      </c>
      <c r="G307" s="179">
        <f t="shared" ref="G307:H307" si="43">SUM(G306)</f>
        <v>400</v>
      </c>
      <c r="H307" s="311">
        <f t="shared" si="43"/>
        <v>0</v>
      </c>
      <c r="I307" s="218">
        <f t="shared" si="38"/>
        <v>0</v>
      </c>
      <c r="J307" s="179">
        <f>SUM(J306)</f>
        <v>400</v>
      </c>
      <c r="K307" s="26"/>
      <c r="L307" s="26"/>
      <c r="M307" s="26"/>
      <c r="N307" s="26"/>
      <c r="O307" s="26"/>
      <c r="R307" s="8">
        <f>SUM(F307)</f>
        <v>400</v>
      </c>
      <c r="S307" s="8">
        <f t="shared" ref="S307:T307" si="44">SUM(G307)</f>
        <v>400</v>
      </c>
      <c r="T307" s="8">
        <f t="shared" si="44"/>
        <v>0</v>
      </c>
      <c r="U307" s="8">
        <f>SUM(J307)</f>
        <v>400</v>
      </c>
    </row>
    <row r="308" spans="1:21" s="14" customFormat="1" ht="15.75" customHeight="1" x14ac:dyDescent="0.2">
      <c r="A308" s="84" t="s">
        <v>326</v>
      </c>
      <c r="B308" s="84"/>
      <c r="C308" s="131"/>
      <c r="D308" s="104"/>
      <c r="E308" s="104"/>
      <c r="F308" s="13"/>
      <c r="G308" s="13"/>
      <c r="H308" s="65"/>
      <c r="I308" s="13"/>
      <c r="J308" s="13"/>
      <c r="K308" s="13"/>
      <c r="L308" s="170"/>
      <c r="M308" s="8"/>
      <c r="N308" s="170"/>
      <c r="O308" s="170"/>
    </row>
    <row r="309" spans="1:21" s="6" customFormat="1" ht="15.75" customHeight="1" x14ac:dyDescent="0.2">
      <c r="A309" s="123"/>
      <c r="B309" s="123" t="s">
        <v>427</v>
      </c>
      <c r="C309" s="139"/>
      <c r="D309" s="140"/>
      <c r="E309" s="123"/>
      <c r="F309" s="13"/>
      <c r="G309" s="13"/>
      <c r="H309" s="321"/>
      <c r="I309" s="13"/>
      <c r="J309" s="13"/>
      <c r="K309" s="13"/>
      <c r="L309" s="171"/>
      <c r="M309" s="8"/>
      <c r="N309" s="171"/>
      <c r="O309" s="171"/>
    </row>
    <row r="310" spans="1:21" ht="15.75" customHeight="1" x14ac:dyDescent="0.2">
      <c r="A310" s="77"/>
      <c r="B310" s="128" t="s">
        <v>159</v>
      </c>
      <c r="C310" s="102"/>
      <c r="D310" s="83"/>
      <c r="E310" s="83" t="s">
        <v>160</v>
      </c>
      <c r="F310" s="78"/>
      <c r="G310" s="78"/>
      <c r="H310" s="317"/>
      <c r="I310" s="78"/>
      <c r="J310" s="78"/>
      <c r="K310" s="13"/>
      <c r="L310" s="8"/>
      <c r="M310" s="8"/>
      <c r="N310" s="8"/>
      <c r="O310" s="8"/>
    </row>
    <row r="311" spans="1:21" ht="15.75" customHeight="1" x14ac:dyDescent="0.2">
      <c r="A311" s="70"/>
      <c r="B311" s="87"/>
      <c r="C311" s="268">
        <v>632001</v>
      </c>
      <c r="D311" s="70">
        <v>41</v>
      </c>
      <c r="E311" s="70" t="s">
        <v>607</v>
      </c>
      <c r="F311" s="88">
        <v>8233</v>
      </c>
      <c r="G311" s="88">
        <v>8233</v>
      </c>
      <c r="H311" s="252">
        <v>9330.92</v>
      </c>
      <c r="I311" s="78">
        <f t="shared" si="38"/>
        <v>113.33560063160452</v>
      </c>
      <c r="J311" s="88">
        <v>9331</v>
      </c>
      <c r="K311" s="85"/>
      <c r="L311" s="8"/>
      <c r="M311" s="8"/>
      <c r="N311" s="8"/>
      <c r="O311" s="8"/>
    </row>
    <row r="312" spans="1:21" ht="15.75" customHeight="1" x14ac:dyDescent="0.2">
      <c r="A312" s="70"/>
      <c r="B312" s="87"/>
      <c r="C312" s="268" t="s">
        <v>48</v>
      </c>
      <c r="D312" s="70">
        <v>41</v>
      </c>
      <c r="E312" s="70" t="s">
        <v>691</v>
      </c>
      <c r="F312" s="88">
        <v>100</v>
      </c>
      <c r="G312" s="88">
        <v>100</v>
      </c>
      <c r="H312" s="252">
        <v>0</v>
      </c>
      <c r="I312" s="78">
        <f t="shared" si="38"/>
        <v>0</v>
      </c>
      <c r="J312" s="88">
        <v>0</v>
      </c>
      <c r="K312" s="85"/>
      <c r="L312" s="8"/>
      <c r="M312" s="8"/>
      <c r="N312" s="8"/>
      <c r="O312" s="8"/>
    </row>
    <row r="313" spans="1:21" ht="15.75" customHeight="1" x14ac:dyDescent="0.2">
      <c r="A313" s="70"/>
      <c r="B313" s="87"/>
      <c r="C313" s="268" t="s">
        <v>134</v>
      </c>
      <c r="D313" s="70">
        <v>41</v>
      </c>
      <c r="E313" s="70" t="s">
        <v>841</v>
      </c>
      <c r="F313" s="88">
        <v>0</v>
      </c>
      <c r="G313" s="88">
        <v>10000</v>
      </c>
      <c r="H313" s="252">
        <v>10790.22</v>
      </c>
      <c r="I313" s="78">
        <f t="shared" si="38"/>
        <v>107.90219999999999</v>
      </c>
      <c r="J313" s="88">
        <v>10790</v>
      </c>
      <c r="K313" s="85"/>
      <c r="L313" s="8"/>
      <c r="M313" s="8"/>
      <c r="N313" s="8"/>
      <c r="O313" s="8"/>
    </row>
    <row r="314" spans="1:21" ht="15.75" customHeight="1" x14ac:dyDescent="0.2">
      <c r="A314" s="70"/>
      <c r="B314" s="87"/>
      <c r="C314" s="268">
        <v>642002</v>
      </c>
      <c r="D314" s="70">
        <v>41</v>
      </c>
      <c r="E314" s="70" t="s">
        <v>161</v>
      </c>
      <c r="F314" s="88">
        <v>25000</v>
      </c>
      <c r="G314" s="88">
        <v>25000</v>
      </c>
      <c r="H314" s="252">
        <v>18900</v>
      </c>
      <c r="I314" s="78">
        <f t="shared" si="38"/>
        <v>75.599999999999994</v>
      </c>
      <c r="J314" s="88">
        <v>25000</v>
      </c>
      <c r="K314" s="85"/>
      <c r="L314" s="8"/>
      <c r="M314" s="8"/>
      <c r="N314" s="8"/>
      <c r="O314" s="8"/>
    </row>
    <row r="315" spans="1:21" ht="15.75" customHeight="1" x14ac:dyDescent="0.2">
      <c r="A315" s="70"/>
      <c r="B315" s="87"/>
      <c r="C315" s="268">
        <v>642007</v>
      </c>
      <c r="D315" s="70">
        <v>41</v>
      </c>
      <c r="E315" s="70" t="s">
        <v>162</v>
      </c>
      <c r="F315" s="88">
        <v>5000</v>
      </c>
      <c r="G315" s="88">
        <v>5000</v>
      </c>
      <c r="H315" s="252">
        <v>5000</v>
      </c>
      <c r="I315" s="78">
        <f t="shared" si="38"/>
        <v>100</v>
      </c>
      <c r="J315" s="88">
        <v>5000</v>
      </c>
      <c r="K315" s="85"/>
      <c r="L315" s="8"/>
      <c r="M315" s="8"/>
      <c r="N315" s="8"/>
      <c r="O315" s="8"/>
    </row>
    <row r="316" spans="1:21" ht="15.75" customHeight="1" x14ac:dyDescent="0.2">
      <c r="A316" s="70"/>
      <c r="B316" s="87"/>
      <c r="C316" s="268" t="s">
        <v>603</v>
      </c>
      <c r="D316" s="70">
        <v>41</v>
      </c>
      <c r="E316" s="70" t="s">
        <v>604</v>
      </c>
      <c r="F316" s="88">
        <v>21000</v>
      </c>
      <c r="G316" s="88">
        <v>21000</v>
      </c>
      <c r="H316" s="252">
        <v>15702.5</v>
      </c>
      <c r="I316" s="78">
        <f t="shared" si="38"/>
        <v>74.773809523809518</v>
      </c>
      <c r="J316" s="88">
        <v>21000</v>
      </c>
      <c r="K316" s="88">
        <v>21000</v>
      </c>
      <c r="L316" s="88">
        <v>21000</v>
      </c>
      <c r="M316" s="88">
        <v>21000</v>
      </c>
      <c r="N316" s="88">
        <v>21000</v>
      </c>
      <c r="O316" s="88">
        <v>21000</v>
      </c>
    </row>
    <row r="317" spans="1:21" ht="15.75" customHeight="1" x14ac:dyDescent="0.2">
      <c r="A317" s="70"/>
      <c r="B317" s="87"/>
      <c r="C317" s="268" t="s">
        <v>46</v>
      </c>
      <c r="D317" s="70">
        <v>41</v>
      </c>
      <c r="E317" s="70" t="s">
        <v>515</v>
      </c>
      <c r="F317" s="78">
        <v>800</v>
      </c>
      <c r="G317" s="78">
        <v>800</v>
      </c>
      <c r="H317" s="306">
        <v>640.91</v>
      </c>
      <c r="I317" s="78">
        <f t="shared" si="38"/>
        <v>80.113749999999996</v>
      </c>
      <c r="J317" s="78">
        <v>800</v>
      </c>
      <c r="K317" s="78">
        <v>800</v>
      </c>
      <c r="L317" s="78">
        <v>800</v>
      </c>
      <c r="M317" s="78">
        <v>800</v>
      </c>
      <c r="N317" s="78">
        <v>800</v>
      </c>
      <c r="O317" s="78">
        <v>800</v>
      </c>
    </row>
    <row r="318" spans="1:21" ht="15.75" customHeight="1" x14ac:dyDescent="0.2">
      <c r="A318" s="70"/>
      <c r="B318" s="70"/>
      <c r="C318" s="268">
        <v>631001</v>
      </c>
      <c r="D318" s="70">
        <v>41</v>
      </c>
      <c r="E318" s="70" t="s">
        <v>8</v>
      </c>
      <c r="F318" s="78">
        <v>800</v>
      </c>
      <c r="G318" s="78">
        <v>800</v>
      </c>
      <c r="H318" s="306">
        <v>822.8</v>
      </c>
      <c r="I318" s="78">
        <f t="shared" si="38"/>
        <v>102.85</v>
      </c>
      <c r="J318" s="78">
        <v>861</v>
      </c>
      <c r="K318" s="78">
        <v>800</v>
      </c>
      <c r="L318" s="78">
        <v>800</v>
      </c>
      <c r="M318" s="78">
        <v>800</v>
      </c>
      <c r="N318" s="78">
        <v>800</v>
      </c>
      <c r="O318" s="78">
        <v>800</v>
      </c>
    </row>
    <row r="319" spans="1:21" ht="15.75" customHeight="1" x14ac:dyDescent="0.2">
      <c r="A319" s="70"/>
      <c r="B319" s="70"/>
      <c r="C319" s="268" t="s">
        <v>259</v>
      </c>
      <c r="D319" s="70">
        <v>41</v>
      </c>
      <c r="E319" s="70" t="s">
        <v>290</v>
      </c>
      <c r="F319" s="88">
        <v>1600</v>
      </c>
      <c r="G319" s="88">
        <v>1600</v>
      </c>
      <c r="H319" s="252">
        <v>1074.82</v>
      </c>
      <c r="I319" s="78">
        <f t="shared" si="38"/>
        <v>67.176249999999996</v>
      </c>
      <c r="J319" s="88">
        <v>1444</v>
      </c>
      <c r="K319" s="88">
        <v>1663</v>
      </c>
      <c r="L319" s="88">
        <v>1663</v>
      </c>
      <c r="M319" s="88">
        <v>1663</v>
      </c>
      <c r="N319" s="88">
        <v>1663</v>
      </c>
      <c r="O319" s="88">
        <v>1663</v>
      </c>
    </row>
    <row r="320" spans="1:21" ht="15.75" customHeight="1" x14ac:dyDescent="0.2">
      <c r="A320" s="70"/>
      <c r="B320" s="70"/>
      <c r="C320" s="268">
        <v>636001</v>
      </c>
      <c r="D320" s="70">
        <v>41</v>
      </c>
      <c r="E320" s="70" t="s">
        <v>842</v>
      </c>
      <c r="F320" s="88">
        <v>0</v>
      </c>
      <c r="G320" s="88">
        <v>0</v>
      </c>
      <c r="H320" s="252">
        <v>156</v>
      </c>
      <c r="I320" s="78">
        <v>0</v>
      </c>
      <c r="J320" s="88">
        <v>156</v>
      </c>
      <c r="K320" s="88">
        <v>2000</v>
      </c>
      <c r="L320" s="88">
        <v>2000</v>
      </c>
      <c r="M320" s="88">
        <v>2000</v>
      </c>
      <c r="N320" s="88">
        <v>2000</v>
      </c>
      <c r="O320" s="88">
        <v>2000</v>
      </c>
    </row>
    <row r="321" spans="1:21" ht="15.75" customHeight="1" x14ac:dyDescent="0.2">
      <c r="A321" s="70"/>
      <c r="B321" s="70"/>
      <c r="C321" s="268" t="s">
        <v>47</v>
      </c>
      <c r="D321" s="70">
        <v>41</v>
      </c>
      <c r="E321" s="70" t="s">
        <v>690</v>
      </c>
      <c r="F321" s="88">
        <v>560</v>
      </c>
      <c r="G321" s="88">
        <v>560</v>
      </c>
      <c r="H321" s="252">
        <v>845</v>
      </c>
      <c r="I321" s="78">
        <f t="shared" si="38"/>
        <v>150.89285714285714</v>
      </c>
      <c r="J321" s="88">
        <v>845</v>
      </c>
      <c r="K321" s="88"/>
      <c r="L321" s="88"/>
      <c r="M321" s="88"/>
      <c r="N321" s="88"/>
      <c r="O321" s="88"/>
    </row>
    <row r="322" spans="1:21" ht="15.75" customHeight="1" x14ac:dyDescent="0.2">
      <c r="A322" s="70"/>
      <c r="B322" s="70"/>
      <c r="C322" s="268" t="s">
        <v>528</v>
      </c>
      <c r="D322" s="70">
        <v>41</v>
      </c>
      <c r="E322" s="70" t="s">
        <v>695</v>
      </c>
      <c r="F322" s="88">
        <v>500</v>
      </c>
      <c r="G322" s="88">
        <v>500</v>
      </c>
      <c r="H322" s="252">
        <v>238</v>
      </c>
      <c r="I322" s="78">
        <f t="shared" si="38"/>
        <v>47.599999999999994</v>
      </c>
      <c r="J322" s="88">
        <v>500</v>
      </c>
      <c r="K322" s="88"/>
      <c r="L322" s="88"/>
      <c r="M322" s="88"/>
      <c r="N322" s="88"/>
      <c r="O322" s="88"/>
    </row>
    <row r="323" spans="1:21" ht="15.75" customHeight="1" x14ac:dyDescent="0.2">
      <c r="A323" s="70"/>
      <c r="B323" s="70"/>
      <c r="C323" s="268" t="s">
        <v>183</v>
      </c>
      <c r="D323" s="70">
        <v>41</v>
      </c>
      <c r="E323" s="70" t="s">
        <v>709</v>
      </c>
      <c r="F323" s="88">
        <v>360</v>
      </c>
      <c r="G323" s="88">
        <v>360</v>
      </c>
      <c r="H323" s="252">
        <v>240</v>
      </c>
      <c r="I323" s="78">
        <f t="shared" si="38"/>
        <v>66.666666666666657</v>
      </c>
      <c r="J323" s="88">
        <v>360</v>
      </c>
      <c r="K323" s="88"/>
      <c r="L323" s="88"/>
      <c r="M323" s="88"/>
      <c r="N323" s="88"/>
      <c r="O323" s="88"/>
    </row>
    <row r="324" spans="1:21" ht="15.75" customHeight="1" x14ac:dyDescent="0.2">
      <c r="A324" s="70"/>
      <c r="B324" s="70"/>
      <c r="C324" s="268">
        <v>633006</v>
      </c>
      <c r="D324" s="70">
        <v>41</v>
      </c>
      <c r="E324" s="70" t="s">
        <v>882</v>
      </c>
      <c r="F324" s="88">
        <v>295</v>
      </c>
      <c r="G324" s="88">
        <v>295</v>
      </c>
      <c r="H324" s="252">
        <v>1385</v>
      </c>
      <c r="I324" s="78">
        <f t="shared" si="38"/>
        <v>469.49152542372883</v>
      </c>
      <c r="J324" s="88">
        <v>1385</v>
      </c>
      <c r="K324" s="88">
        <v>100</v>
      </c>
      <c r="L324" s="88">
        <v>100</v>
      </c>
      <c r="M324" s="88">
        <v>100</v>
      </c>
      <c r="N324" s="88">
        <v>100</v>
      </c>
      <c r="O324" s="88">
        <v>100</v>
      </c>
    </row>
    <row r="325" spans="1:21" ht="15.75" customHeight="1" x14ac:dyDescent="0.2">
      <c r="A325" s="74"/>
      <c r="B325" s="74"/>
      <c r="C325" s="270">
        <v>633006</v>
      </c>
      <c r="D325" s="74">
        <v>41</v>
      </c>
      <c r="E325" s="70" t="s">
        <v>843</v>
      </c>
      <c r="F325" s="262">
        <v>68</v>
      </c>
      <c r="G325" s="262">
        <v>68</v>
      </c>
      <c r="H325" s="252">
        <v>27.6</v>
      </c>
      <c r="I325" s="78">
        <f t="shared" si="38"/>
        <v>40.588235294117645</v>
      </c>
      <c r="J325" s="262">
        <v>28</v>
      </c>
      <c r="K325" s="88">
        <v>6000</v>
      </c>
      <c r="L325" s="88">
        <v>6000</v>
      </c>
      <c r="M325" s="88">
        <v>6000</v>
      </c>
      <c r="N325" s="88">
        <v>6000</v>
      </c>
      <c r="O325" s="88">
        <v>6000</v>
      </c>
    </row>
    <row r="326" spans="1:21" ht="15.75" customHeight="1" x14ac:dyDescent="0.2">
      <c r="A326" s="70"/>
      <c r="B326" s="70"/>
      <c r="C326" s="268" t="s">
        <v>692</v>
      </c>
      <c r="D326" s="70">
        <v>41</v>
      </c>
      <c r="E326" s="70" t="s">
        <v>693</v>
      </c>
      <c r="F326" s="88">
        <v>130</v>
      </c>
      <c r="G326" s="88">
        <v>130</v>
      </c>
      <c r="H326" s="252">
        <v>76.8</v>
      </c>
      <c r="I326" s="78">
        <f t="shared" si="38"/>
        <v>59.076923076923073</v>
      </c>
      <c r="J326" s="88">
        <v>130</v>
      </c>
      <c r="K326" s="13"/>
      <c r="L326" s="13"/>
      <c r="M326" s="13"/>
      <c r="N326" s="13"/>
      <c r="O326" s="13"/>
    </row>
    <row r="327" spans="1:21" ht="15.75" customHeight="1" x14ac:dyDescent="0.2">
      <c r="A327" s="70"/>
      <c r="B327" s="70"/>
      <c r="C327" s="268" t="s">
        <v>608</v>
      </c>
      <c r="D327" s="70">
        <v>41</v>
      </c>
      <c r="E327" s="70" t="s">
        <v>694</v>
      </c>
      <c r="F327" s="88">
        <v>8778</v>
      </c>
      <c r="G327" s="88">
        <v>8778</v>
      </c>
      <c r="H327" s="252">
        <v>0</v>
      </c>
      <c r="I327" s="78">
        <f t="shared" si="38"/>
        <v>0</v>
      </c>
      <c r="J327" s="88">
        <v>8778</v>
      </c>
      <c r="K327" s="88">
        <v>8778</v>
      </c>
      <c r="L327" s="88">
        <v>8778</v>
      </c>
      <c r="M327" s="88">
        <v>8778</v>
      </c>
      <c r="N327" s="88">
        <v>8778</v>
      </c>
      <c r="O327" s="88">
        <v>8778</v>
      </c>
    </row>
    <row r="328" spans="1:21" ht="15.75" customHeight="1" x14ac:dyDescent="0.2">
      <c r="A328" s="74"/>
      <c r="B328" s="74"/>
      <c r="C328" s="101">
        <v>637004</v>
      </c>
      <c r="D328" s="74">
        <v>41</v>
      </c>
      <c r="E328" s="70" t="s">
        <v>715</v>
      </c>
      <c r="F328" s="262">
        <v>910</v>
      </c>
      <c r="G328" s="262">
        <v>910</v>
      </c>
      <c r="H328" s="252">
        <v>947.9</v>
      </c>
      <c r="I328" s="78">
        <f t="shared" si="38"/>
        <v>104.16483516483517</v>
      </c>
      <c r="J328" s="262">
        <v>1888</v>
      </c>
      <c r="K328" s="13"/>
      <c r="L328" s="13"/>
      <c r="M328" s="13"/>
      <c r="N328" s="13"/>
      <c r="O328" s="13"/>
    </row>
    <row r="329" spans="1:21" ht="15.75" customHeight="1" x14ac:dyDescent="0.2">
      <c r="A329" s="74"/>
      <c r="B329" s="74"/>
      <c r="C329" s="101">
        <v>635006</v>
      </c>
      <c r="D329" s="74">
        <v>41</v>
      </c>
      <c r="E329" s="70" t="s">
        <v>744</v>
      </c>
      <c r="F329" s="262">
        <v>847</v>
      </c>
      <c r="G329" s="262">
        <v>847</v>
      </c>
      <c r="H329" s="252">
        <v>0</v>
      </c>
      <c r="I329" s="78">
        <f t="shared" si="38"/>
        <v>0</v>
      </c>
      <c r="J329" s="262">
        <v>0</v>
      </c>
      <c r="K329" s="13"/>
      <c r="L329" s="13"/>
      <c r="M329" s="13"/>
      <c r="N329" s="13"/>
      <c r="O329" s="13"/>
    </row>
    <row r="330" spans="1:21" ht="15.75" customHeight="1" x14ac:dyDescent="0.2">
      <c r="A330" s="242" t="s">
        <v>428</v>
      </c>
      <c r="B330" s="70"/>
      <c r="C330" s="99"/>
      <c r="D330" s="70"/>
      <c r="E330" s="76" t="s">
        <v>69</v>
      </c>
      <c r="F330" s="221">
        <f>SUM(F311:F329)</f>
        <v>74981</v>
      </c>
      <c r="G330" s="221">
        <f t="shared" ref="G330:H330" si="45">SUM(G311:G329)</f>
        <v>84981</v>
      </c>
      <c r="H330" s="312">
        <f t="shared" si="45"/>
        <v>66178.47</v>
      </c>
      <c r="I330" s="218">
        <f t="shared" ref="I330:I391" si="46">SUM(H330/G330)*100</f>
        <v>77.874430755109969</v>
      </c>
      <c r="J330" s="221">
        <f>SUM(J311:J329)</f>
        <v>88296</v>
      </c>
      <c r="K330" s="26">
        <f>SUM(K311:K328)</f>
        <v>41141</v>
      </c>
      <c r="L330" s="26">
        <f>SUM(L311:L328)</f>
        <v>41141</v>
      </c>
      <c r="M330" s="26">
        <f>SUM(M311:M328)</f>
        <v>41141</v>
      </c>
      <c r="N330" s="26">
        <f>SUM(N311:N328)</f>
        <v>41141</v>
      </c>
      <c r="O330" s="26">
        <f>SUM(O311:O328)</f>
        <v>41141</v>
      </c>
      <c r="R330" s="8">
        <f>SUM(F330)</f>
        <v>74981</v>
      </c>
      <c r="S330" s="8">
        <f t="shared" ref="S330:T330" si="47">SUM(G330)</f>
        <v>84981</v>
      </c>
      <c r="T330" s="8">
        <f t="shared" si="47"/>
        <v>66178.47</v>
      </c>
      <c r="U330" s="8">
        <f>SUM(J330)</f>
        <v>88296</v>
      </c>
    </row>
    <row r="331" spans="1:21" s="14" customFormat="1" ht="15.75" customHeight="1" x14ac:dyDescent="0.2">
      <c r="A331" s="122" t="s">
        <v>326</v>
      </c>
      <c r="B331" s="84"/>
      <c r="C331" s="131"/>
      <c r="D331" s="104"/>
      <c r="E331" s="104"/>
      <c r="F331" s="13"/>
      <c r="G331" s="13"/>
      <c r="H331" s="65"/>
      <c r="I331" s="13"/>
      <c r="J331" s="13"/>
      <c r="K331" s="13"/>
      <c r="L331" s="170"/>
      <c r="M331" s="8"/>
      <c r="N331" s="170"/>
      <c r="O331" s="170"/>
    </row>
    <row r="332" spans="1:21" s="6" customFormat="1" ht="15.75" customHeight="1" x14ac:dyDescent="0.2">
      <c r="A332" s="123"/>
      <c r="B332" s="123" t="s">
        <v>429</v>
      </c>
      <c r="C332" s="139"/>
      <c r="D332" s="140"/>
      <c r="E332" s="123"/>
      <c r="F332" s="13"/>
      <c r="G332" s="13"/>
      <c r="H332" s="321"/>
      <c r="I332" s="13"/>
      <c r="J332" s="13"/>
      <c r="K332" s="13"/>
      <c r="L332" s="171"/>
      <c r="M332" s="8"/>
      <c r="N332" s="171"/>
      <c r="O332" s="171"/>
    </row>
    <row r="333" spans="1:21" ht="15.75" customHeight="1" x14ac:dyDescent="0.2">
      <c r="A333" s="77"/>
      <c r="B333" s="128" t="s">
        <v>163</v>
      </c>
      <c r="C333" s="102"/>
      <c r="D333" s="83"/>
      <c r="E333" s="83" t="s">
        <v>164</v>
      </c>
      <c r="F333" s="78"/>
      <c r="G333" s="78"/>
      <c r="H333" s="315"/>
      <c r="I333" s="78"/>
      <c r="J333" s="78"/>
      <c r="K333" s="13"/>
      <c r="L333" s="8"/>
      <c r="M333" s="8"/>
      <c r="N333" s="8"/>
      <c r="O333" s="8"/>
    </row>
    <row r="334" spans="1:21" ht="15.75" customHeight="1" x14ac:dyDescent="0.2">
      <c r="A334" s="242" t="s">
        <v>430</v>
      </c>
      <c r="B334" s="87"/>
      <c r="C334" s="99">
        <v>632001</v>
      </c>
      <c r="D334" s="70">
        <v>41</v>
      </c>
      <c r="E334" s="70" t="s">
        <v>517</v>
      </c>
      <c r="F334" s="88">
        <v>750</v>
      </c>
      <c r="G334" s="88">
        <v>750</v>
      </c>
      <c r="H334" s="252">
        <v>191.23</v>
      </c>
      <c r="I334" s="78">
        <f t="shared" si="46"/>
        <v>25.497333333333334</v>
      </c>
      <c r="J334" s="88">
        <v>191</v>
      </c>
      <c r="K334" s="85"/>
      <c r="L334" s="8"/>
      <c r="M334" s="8"/>
      <c r="N334" s="8"/>
      <c r="O334" s="8"/>
    </row>
    <row r="335" spans="1:21" ht="15.75" customHeight="1" x14ac:dyDescent="0.2">
      <c r="A335" s="121"/>
      <c r="B335" s="87"/>
      <c r="C335" s="99">
        <v>635006</v>
      </c>
      <c r="D335" s="70">
        <v>41</v>
      </c>
      <c r="E335" s="70" t="s">
        <v>516</v>
      </c>
      <c r="F335" s="88">
        <v>1472</v>
      </c>
      <c r="G335" s="88">
        <v>1472</v>
      </c>
      <c r="H335" s="252">
        <v>0</v>
      </c>
      <c r="I335" s="78">
        <f t="shared" si="46"/>
        <v>0</v>
      </c>
      <c r="J335" s="88">
        <v>1472</v>
      </c>
      <c r="K335" s="88">
        <v>1050</v>
      </c>
      <c r="L335" s="88">
        <v>1050</v>
      </c>
      <c r="M335" s="88">
        <v>1050</v>
      </c>
      <c r="N335" s="88">
        <v>1050</v>
      </c>
      <c r="O335" s="88">
        <v>1050</v>
      </c>
    </row>
    <row r="336" spans="1:21" ht="15.75" customHeight="1" x14ac:dyDescent="0.2">
      <c r="A336" s="121"/>
      <c r="B336" s="87"/>
      <c r="C336" s="268" t="s">
        <v>48</v>
      </c>
      <c r="D336" s="70">
        <v>41</v>
      </c>
      <c r="E336" s="70" t="s">
        <v>855</v>
      </c>
      <c r="F336" s="88">
        <v>64</v>
      </c>
      <c r="G336" s="88">
        <v>64</v>
      </c>
      <c r="H336" s="252">
        <v>743.75</v>
      </c>
      <c r="I336" s="78">
        <f t="shared" si="46"/>
        <v>1162.109375</v>
      </c>
      <c r="J336" s="88">
        <v>744</v>
      </c>
      <c r="K336" s="13"/>
      <c r="L336" s="13"/>
      <c r="M336" s="13"/>
      <c r="N336" s="13"/>
      <c r="O336" s="13"/>
    </row>
    <row r="337" spans="1:21" ht="15.75" customHeight="1" x14ac:dyDescent="0.2">
      <c r="A337" s="121"/>
      <c r="B337" s="87"/>
      <c r="C337" s="268" t="s">
        <v>105</v>
      </c>
      <c r="D337" s="70">
        <v>41</v>
      </c>
      <c r="E337" s="70" t="s">
        <v>880</v>
      </c>
      <c r="F337" s="88">
        <v>3191</v>
      </c>
      <c r="G337" s="88">
        <v>3191</v>
      </c>
      <c r="H337" s="252">
        <v>2671.5</v>
      </c>
      <c r="I337" s="78">
        <f t="shared" si="46"/>
        <v>83.719837041679725</v>
      </c>
      <c r="J337" s="88">
        <v>3191</v>
      </c>
      <c r="K337" s="85"/>
      <c r="L337" s="8"/>
      <c r="M337" s="8"/>
      <c r="N337" s="8"/>
      <c r="O337" s="8"/>
    </row>
    <row r="338" spans="1:21" ht="15.75" customHeight="1" x14ac:dyDescent="0.2">
      <c r="A338" s="121"/>
      <c r="B338" s="87"/>
      <c r="C338" s="268" t="s">
        <v>574</v>
      </c>
      <c r="D338" s="70">
        <v>41</v>
      </c>
      <c r="E338" s="70" t="s">
        <v>696</v>
      </c>
      <c r="F338" s="88">
        <v>320</v>
      </c>
      <c r="G338" s="88">
        <v>320</v>
      </c>
      <c r="H338" s="252">
        <v>0</v>
      </c>
      <c r="I338" s="78">
        <f t="shared" si="46"/>
        <v>0</v>
      </c>
      <c r="J338" s="88">
        <v>320</v>
      </c>
      <c r="K338" s="85"/>
      <c r="L338" s="8"/>
      <c r="M338" s="8"/>
      <c r="N338" s="8"/>
      <c r="O338" s="8"/>
    </row>
    <row r="339" spans="1:21" ht="15.75" customHeight="1" x14ac:dyDescent="0.2">
      <c r="A339" s="121"/>
      <c r="B339" s="87"/>
      <c r="C339" s="268">
        <v>634004</v>
      </c>
      <c r="D339" s="70">
        <v>41</v>
      </c>
      <c r="E339" s="70" t="s">
        <v>575</v>
      </c>
      <c r="F339" s="88">
        <v>741</v>
      </c>
      <c r="G339" s="88">
        <v>741</v>
      </c>
      <c r="H339" s="252">
        <v>227</v>
      </c>
      <c r="I339" s="78">
        <f t="shared" si="46"/>
        <v>30.634278002699055</v>
      </c>
      <c r="J339" s="88">
        <v>741</v>
      </c>
      <c r="K339" s="85"/>
      <c r="L339" s="8"/>
      <c r="M339" s="8"/>
      <c r="N339" s="8"/>
      <c r="O339" s="8"/>
    </row>
    <row r="340" spans="1:21" ht="15.75" customHeight="1" x14ac:dyDescent="0.2">
      <c r="A340" s="121"/>
      <c r="B340" s="87"/>
      <c r="C340" s="268">
        <v>637005</v>
      </c>
      <c r="D340" s="70">
        <v>41</v>
      </c>
      <c r="E340" s="70" t="s">
        <v>743</v>
      </c>
      <c r="F340" s="88">
        <v>12000</v>
      </c>
      <c r="G340" s="88">
        <v>12000</v>
      </c>
      <c r="H340" s="252">
        <v>7954.48</v>
      </c>
      <c r="I340" s="78">
        <f t="shared" si="46"/>
        <v>66.287333333333336</v>
      </c>
      <c r="J340" s="88">
        <v>12000</v>
      </c>
      <c r="K340" s="85"/>
      <c r="L340" s="8"/>
      <c r="M340" s="8"/>
      <c r="N340" s="8"/>
      <c r="O340" s="8"/>
    </row>
    <row r="341" spans="1:21" ht="15.75" customHeight="1" x14ac:dyDescent="0.2">
      <c r="A341" s="121"/>
      <c r="B341" s="87"/>
      <c r="C341" s="268" t="s">
        <v>46</v>
      </c>
      <c r="D341" s="70">
        <v>41</v>
      </c>
      <c r="E341" s="70" t="s">
        <v>165</v>
      </c>
      <c r="F341" s="88">
        <v>1000</v>
      </c>
      <c r="G341" s="88">
        <v>1000</v>
      </c>
      <c r="H341" s="252">
        <v>0</v>
      </c>
      <c r="I341" s="78">
        <f t="shared" si="46"/>
        <v>0</v>
      </c>
      <c r="J341" s="88">
        <v>1000</v>
      </c>
      <c r="K341" s="85"/>
      <c r="L341" s="8"/>
      <c r="M341" s="8"/>
      <c r="N341" s="8"/>
      <c r="O341" s="8"/>
    </row>
    <row r="342" spans="1:21" ht="15.75" customHeight="1" x14ac:dyDescent="0.2">
      <c r="A342" s="135"/>
      <c r="B342" s="126"/>
      <c r="C342" s="270" t="s">
        <v>45</v>
      </c>
      <c r="D342" s="74">
        <v>41</v>
      </c>
      <c r="E342" s="74" t="s">
        <v>243</v>
      </c>
      <c r="F342" s="88">
        <v>50</v>
      </c>
      <c r="G342" s="88">
        <v>50</v>
      </c>
      <c r="H342" s="252">
        <v>1924.05</v>
      </c>
      <c r="I342" s="78">
        <f t="shared" si="46"/>
        <v>3848.1000000000004</v>
      </c>
      <c r="J342" s="88">
        <v>1924</v>
      </c>
      <c r="K342" s="85"/>
      <c r="L342" s="8"/>
      <c r="M342" s="8"/>
      <c r="N342" s="8"/>
      <c r="O342" s="8"/>
    </row>
    <row r="343" spans="1:21" ht="15.75" customHeight="1" x14ac:dyDescent="0.2">
      <c r="A343" s="135"/>
      <c r="B343" s="126"/>
      <c r="C343" s="270" t="s">
        <v>576</v>
      </c>
      <c r="D343" s="74">
        <v>41</v>
      </c>
      <c r="E343" s="74" t="s">
        <v>577</v>
      </c>
      <c r="F343" s="88">
        <v>5</v>
      </c>
      <c r="G343" s="88">
        <v>5</v>
      </c>
      <c r="H343" s="252">
        <v>0</v>
      </c>
      <c r="I343" s="78">
        <f t="shared" si="46"/>
        <v>0</v>
      </c>
      <c r="J343" s="88">
        <v>5</v>
      </c>
      <c r="K343" s="85"/>
      <c r="L343" s="8"/>
      <c r="M343" s="8"/>
      <c r="N343" s="8"/>
      <c r="O343" s="8"/>
    </row>
    <row r="344" spans="1:21" ht="15.75" customHeight="1" x14ac:dyDescent="0.2">
      <c r="A344" s="135"/>
      <c r="B344" s="126"/>
      <c r="C344" s="270" t="s">
        <v>697</v>
      </c>
      <c r="D344" s="74">
        <v>41</v>
      </c>
      <c r="E344" s="74" t="s">
        <v>698</v>
      </c>
      <c r="F344" s="180">
        <v>536</v>
      </c>
      <c r="G344" s="180">
        <v>536</v>
      </c>
      <c r="H344" s="318">
        <v>0</v>
      </c>
      <c r="I344" s="78">
        <f t="shared" si="46"/>
        <v>0</v>
      </c>
      <c r="J344" s="180">
        <v>536</v>
      </c>
      <c r="K344" s="85"/>
      <c r="L344" s="8"/>
      <c r="M344" s="8"/>
      <c r="N344" s="8"/>
      <c r="O344" s="8"/>
    </row>
    <row r="345" spans="1:21" ht="15.75" customHeight="1" x14ac:dyDescent="0.2">
      <c r="A345" s="135"/>
      <c r="B345" s="126"/>
      <c r="C345" s="270">
        <v>636002</v>
      </c>
      <c r="D345" s="74">
        <v>41</v>
      </c>
      <c r="E345" s="74" t="s">
        <v>699</v>
      </c>
      <c r="F345" s="180">
        <v>528</v>
      </c>
      <c r="G345" s="180">
        <v>528</v>
      </c>
      <c r="H345" s="318">
        <v>2170</v>
      </c>
      <c r="I345" s="78">
        <f t="shared" si="46"/>
        <v>410.98484848484844</v>
      </c>
      <c r="J345" s="180">
        <v>2170</v>
      </c>
      <c r="K345" s="85"/>
      <c r="L345" s="8"/>
      <c r="M345" s="8"/>
      <c r="N345" s="8"/>
      <c r="O345" s="8"/>
    </row>
    <row r="346" spans="1:21" ht="15.75" customHeight="1" x14ac:dyDescent="0.2">
      <c r="A346" s="135"/>
      <c r="B346" s="126"/>
      <c r="C346" s="101">
        <v>633006</v>
      </c>
      <c r="D346" s="74">
        <v>41</v>
      </c>
      <c r="E346" s="74" t="s">
        <v>873</v>
      </c>
      <c r="F346" s="180">
        <v>2500</v>
      </c>
      <c r="G346" s="180">
        <v>2500</v>
      </c>
      <c r="H346" s="318">
        <v>2538.11</v>
      </c>
      <c r="I346" s="78">
        <f t="shared" si="46"/>
        <v>101.5244</v>
      </c>
      <c r="J346" s="180">
        <v>2590</v>
      </c>
      <c r="K346" s="85"/>
      <c r="L346" s="8"/>
      <c r="M346" s="8"/>
      <c r="N346" s="8"/>
      <c r="O346" s="8"/>
    </row>
    <row r="347" spans="1:21" ht="15.75" customHeight="1" x14ac:dyDescent="0.2">
      <c r="A347" s="242" t="s">
        <v>430</v>
      </c>
      <c r="B347" s="70"/>
      <c r="C347" s="99"/>
      <c r="D347" s="70"/>
      <c r="E347" s="76" t="s">
        <v>69</v>
      </c>
      <c r="F347" s="221">
        <f>SUM(F334:F346)</f>
        <v>23157</v>
      </c>
      <c r="G347" s="221">
        <f t="shared" ref="G347:H347" si="48">SUM(G334:G346)</f>
        <v>23157</v>
      </c>
      <c r="H347" s="312">
        <f t="shared" si="48"/>
        <v>18420.12</v>
      </c>
      <c r="I347" s="218">
        <f t="shared" si="46"/>
        <v>79.544500582977065</v>
      </c>
      <c r="J347" s="221">
        <f>SUM(J334:J346)</f>
        <v>26884</v>
      </c>
      <c r="K347" s="26">
        <f>SUM(H347)</f>
        <v>18420.12</v>
      </c>
      <c r="L347" s="26">
        <f>SUM(I347)</f>
        <v>79.544500582977065</v>
      </c>
      <c r="M347" s="26">
        <f>SUM(J347)</f>
        <v>26884</v>
      </c>
      <c r="N347" s="26" t="e">
        <f>SUM(#REF!)</f>
        <v>#REF!</v>
      </c>
      <c r="O347" s="26" t="e">
        <f>SUM(#REF!)</f>
        <v>#REF!</v>
      </c>
      <c r="R347" s="8">
        <f>SUM(F347)</f>
        <v>23157</v>
      </c>
      <c r="S347" s="8">
        <f t="shared" ref="S347:T347" si="49">SUM(G347)</f>
        <v>23157</v>
      </c>
      <c r="T347" s="8">
        <f t="shared" si="49"/>
        <v>18420.12</v>
      </c>
      <c r="U347" s="8">
        <f>SUM(J347)</f>
        <v>26884</v>
      </c>
    </row>
    <row r="348" spans="1:21" s="14" customFormat="1" ht="15.75" customHeight="1" x14ac:dyDescent="0.2">
      <c r="A348" s="84" t="s">
        <v>326</v>
      </c>
      <c r="B348" s="141"/>
      <c r="C348" s="142"/>
      <c r="D348" s="104"/>
      <c r="E348" s="104"/>
      <c r="F348" s="13"/>
      <c r="G348" s="13"/>
      <c r="H348" s="65"/>
      <c r="I348" s="13"/>
      <c r="J348" s="13"/>
      <c r="K348" s="13"/>
      <c r="L348" s="170"/>
      <c r="M348" s="8"/>
      <c r="N348" s="170"/>
      <c r="O348" s="170"/>
    </row>
    <row r="349" spans="1:21" s="6" customFormat="1" ht="15.75" customHeight="1" x14ac:dyDescent="0.2">
      <c r="A349" s="123"/>
      <c r="B349" s="123" t="s">
        <v>431</v>
      </c>
      <c r="C349" s="139"/>
      <c r="D349" s="140"/>
      <c r="E349" s="123"/>
      <c r="F349" s="13"/>
      <c r="G349" s="13"/>
      <c r="H349" s="321"/>
      <c r="I349" s="13"/>
      <c r="J349" s="13"/>
      <c r="K349" s="13"/>
      <c r="L349" s="171"/>
      <c r="M349" s="8"/>
      <c r="N349" s="171"/>
      <c r="O349" s="171"/>
    </row>
    <row r="350" spans="1:21" ht="15.75" customHeight="1" x14ac:dyDescent="0.2">
      <c r="A350" s="77"/>
      <c r="B350" s="83" t="s">
        <v>611</v>
      </c>
      <c r="C350" s="102"/>
      <c r="D350" s="83"/>
      <c r="E350" s="83" t="s">
        <v>166</v>
      </c>
      <c r="F350" s="78"/>
      <c r="G350" s="78"/>
      <c r="H350" s="315"/>
      <c r="I350" s="78"/>
      <c r="J350" s="78"/>
      <c r="K350" s="13"/>
      <c r="L350" s="8"/>
      <c r="M350" s="8"/>
      <c r="N350" s="8"/>
      <c r="O350" s="8"/>
    </row>
    <row r="351" spans="1:21" ht="15.75" customHeight="1" x14ac:dyDescent="0.2">
      <c r="A351" s="242" t="s">
        <v>446</v>
      </c>
      <c r="B351" s="87"/>
      <c r="C351" s="99">
        <v>633016</v>
      </c>
      <c r="D351" s="70">
        <v>41</v>
      </c>
      <c r="E351" s="70" t="s">
        <v>578</v>
      </c>
      <c r="F351" s="88">
        <v>300</v>
      </c>
      <c r="G351" s="88">
        <v>300</v>
      </c>
      <c r="H351" s="252">
        <v>69.66</v>
      </c>
      <c r="I351" s="78">
        <f t="shared" si="46"/>
        <v>23.22</v>
      </c>
      <c r="J351" s="88">
        <v>200</v>
      </c>
      <c r="K351" s="85"/>
      <c r="L351" s="8"/>
      <c r="M351" s="8"/>
      <c r="N351" s="8"/>
      <c r="O351" s="8"/>
    </row>
    <row r="352" spans="1:21" ht="15.75" customHeight="1" x14ac:dyDescent="0.2">
      <c r="A352" s="70"/>
      <c r="B352" s="87"/>
      <c r="C352" s="99">
        <v>637027</v>
      </c>
      <c r="D352" s="70">
        <v>41</v>
      </c>
      <c r="E352" s="70" t="s">
        <v>167</v>
      </c>
      <c r="F352" s="88">
        <v>70</v>
      </c>
      <c r="G352" s="88">
        <v>70</v>
      </c>
      <c r="H352" s="252">
        <v>60</v>
      </c>
      <c r="I352" s="78">
        <f t="shared" si="46"/>
        <v>85.714285714285708</v>
      </c>
      <c r="J352" s="88">
        <v>70</v>
      </c>
      <c r="K352" s="85"/>
      <c r="L352" s="8"/>
      <c r="M352" s="8"/>
      <c r="N352" s="8"/>
      <c r="O352" s="8"/>
    </row>
    <row r="353" spans="1:21" ht="15.75" customHeight="1" x14ac:dyDescent="0.2">
      <c r="A353" s="70"/>
      <c r="B353" s="87"/>
      <c r="C353" s="99">
        <v>621</v>
      </c>
      <c r="D353" s="70">
        <v>41</v>
      </c>
      <c r="E353" s="70" t="s">
        <v>839</v>
      </c>
      <c r="F353" s="88">
        <v>0</v>
      </c>
      <c r="G353" s="88">
        <v>0</v>
      </c>
      <c r="H353" s="252">
        <v>13.52</v>
      </c>
      <c r="I353" s="78">
        <v>0</v>
      </c>
      <c r="J353" s="88">
        <v>14</v>
      </c>
      <c r="K353" s="85"/>
      <c r="L353" s="8"/>
      <c r="M353" s="8"/>
      <c r="N353" s="8"/>
      <c r="O353" s="8"/>
    </row>
    <row r="354" spans="1:21" ht="15.75" customHeight="1" x14ac:dyDescent="0.2">
      <c r="A354" s="70"/>
      <c r="B354" s="70"/>
      <c r="C354" s="99">
        <v>637005</v>
      </c>
      <c r="D354" s="70">
        <v>41</v>
      </c>
      <c r="E354" s="70" t="s">
        <v>720</v>
      </c>
      <c r="F354" s="88">
        <v>3450</v>
      </c>
      <c r="G354" s="88">
        <v>3450</v>
      </c>
      <c r="H354" s="252">
        <v>5184</v>
      </c>
      <c r="I354" s="78">
        <f t="shared" si="46"/>
        <v>150.26086956521738</v>
      </c>
      <c r="J354" s="88">
        <v>5184</v>
      </c>
      <c r="K354" s="85"/>
      <c r="L354" s="8"/>
      <c r="M354" s="8"/>
      <c r="N354" s="8"/>
      <c r="O354" s="8"/>
    </row>
    <row r="355" spans="1:21" ht="15.75" customHeight="1" x14ac:dyDescent="0.2">
      <c r="A355" s="242" t="s">
        <v>446</v>
      </c>
      <c r="B355" s="70"/>
      <c r="C355" s="99"/>
      <c r="D355" s="70"/>
      <c r="E355" s="76" t="s">
        <v>69</v>
      </c>
      <c r="F355" s="221">
        <f>SUM(F351:F354)</f>
        <v>3820</v>
      </c>
      <c r="G355" s="221">
        <f t="shared" ref="G355:H355" si="50">SUM(G351:G354)</f>
        <v>3820</v>
      </c>
      <c r="H355" s="312">
        <f t="shared" si="50"/>
        <v>5327.18</v>
      </c>
      <c r="I355" s="218">
        <f t="shared" si="46"/>
        <v>139.45497382198954</v>
      </c>
      <c r="J355" s="221">
        <f>SUM(J351:J354)</f>
        <v>5468</v>
      </c>
      <c r="K355" s="26">
        <f>SUM(H355)</f>
        <v>5327.18</v>
      </c>
      <c r="L355" s="26">
        <f>SUM(I355)</f>
        <v>139.45497382198954</v>
      </c>
      <c r="M355" s="26">
        <f>SUM(J355)</f>
        <v>5468</v>
      </c>
      <c r="N355" s="26" t="e">
        <f>SUM(#REF!)</f>
        <v>#REF!</v>
      </c>
      <c r="O355" s="26" t="e">
        <f>SUM(#REF!)</f>
        <v>#REF!</v>
      </c>
      <c r="R355" s="8">
        <f>SUM(F355)</f>
        <v>3820</v>
      </c>
      <c r="S355" s="8">
        <f t="shared" ref="S355:T355" si="51">SUM(G355)</f>
        <v>3820</v>
      </c>
      <c r="T355" s="8">
        <f t="shared" si="51"/>
        <v>5327.18</v>
      </c>
      <c r="U355" s="8">
        <f>SUM(J355)</f>
        <v>5468</v>
      </c>
    </row>
    <row r="356" spans="1:21" s="14" customFormat="1" ht="15.75" customHeight="1" x14ac:dyDescent="0.2">
      <c r="A356" s="84" t="s">
        <v>332</v>
      </c>
      <c r="B356" s="104"/>
      <c r="C356" s="103"/>
      <c r="D356" s="104"/>
      <c r="E356" s="104"/>
      <c r="F356" s="13"/>
      <c r="G356" s="13"/>
      <c r="H356" s="65"/>
      <c r="I356" s="13"/>
      <c r="J356" s="13"/>
      <c r="K356" s="13"/>
      <c r="L356" s="170"/>
      <c r="M356" s="8"/>
      <c r="N356" s="170"/>
      <c r="O356" s="170"/>
    </row>
    <row r="357" spans="1:21" s="12" customFormat="1" ht="15.75" customHeight="1" x14ac:dyDescent="0.2">
      <c r="A357" s="114" t="s">
        <v>452</v>
      </c>
      <c r="B357" s="123" t="s">
        <v>467</v>
      </c>
      <c r="C357" s="124"/>
      <c r="D357" s="114"/>
      <c r="E357" s="114"/>
      <c r="F357" s="13"/>
      <c r="G357" s="13"/>
      <c r="H357" s="314"/>
      <c r="I357" s="13"/>
      <c r="J357" s="13"/>
      <c r="K357" s="13"/>
      <c r="L357" s="172"/>
      <c r="M357" s="8"/>
      <c r="N357" s="172"/>
      <c r="O357" s="172"/>
    </row>
    <row r="358" spans="1:21" ht="15.75" customHeight="1" x14ac:dyDescent="0.2">
      <c r="A358" s="77"/>
      <c r="B358" s="128" t="s">
        <v>168</v>
      </c>
      <c r="C358" s="102"/>
      <c r="D358" s="83"/>
      <c r="E358" s="83" t="s">
        <v>169</v>
      </c>
      <c r="F358" s="78"/>
      <c r="G358" s="78"/>
      <c r="H358" s="315"/>
      <c r="I358" s="78"/>
      <c r="J358" s="78"/>
      <c r="K358" s="13"/>
      <c r="L358" s="8"/>
      <c r="M358" s="8"/>
      <c r="N358" s="8"/>
      <c r="O358" s="8"/>
    </row>
    <row r="359" spans="1:21" ht="15.75" customHeight="1" x14ac:dyDescent="0.2">
      <c r="A359" s="121" t="s">
        <v>333</v>
      </c>
      <c r="B359" s="87"/>
      <c r="C359" s="99">
        <v>632001</v>
      </c>
      <c r="D359" s="70">
        <v>41</v>
      </c>
      <c r="E359" s="70" t="s">
        <v>170</v>
      </c>
      <c r="F359" s="88">
        <v>2906</v>
      </c>
      <c r="G359" s="88">
        <v>2906</v>
      </c>
      <c r="H359" s="252">
        <v>2897.89</v>
      </c>
      <c r="I359" s="78">
        <f t="shared" si="46"/>
        <v>99.720922229869231</v>
      </c>
      <c r="J359" s="88">
        <v>2898</v>
      </c>
      <c r="K359" s="85"/>
      <c r="L359" s="8"/>
      <c r="M359" s="8"/>
      <c r="N359" s="8"/>
      <c r="O359" s="8"/>
    </row>
    <row r="360" spans="1:21" ht="15.75" customHeight="1" x14ac:dyDescent="0.2">
      <c r="A360" s="121"/>
      <c r="B360" s="87"/>
      <c r="C360" s="99">
        <v>632003</v>
      </c>
      <c r="D360" s="70">
        <v>41</v>
      </c>
      <c r="E360" s="70" t="s">
        <v>171</v>
      </c>
      <c r="F360" s="88">
        <v>295</v>
      </c>
      <c r="G360" s="88">
        <v>295</v>
      </c>
      <c r="H360" s="252">
        <v>305.69</v>
      </c>
      <c r="I360" s="78">
        <f t="shared" si="46"/>
        <v>103.62372881355932</v>
      </c>
      <c r="J360" s="88">
        <v>470</v>
      </c>
      <c r="K360" s="85"/>
      <c r="L360" s="8"/>
      <c r="M360" s="8"/>
      <c r="N360" s="8"/>
      <c r="O360" s="8"/>
    </row>
    <row r="361" spans="1:21" ht="15.75" customHeight="1" x14ac:dyDescent="0.2">
      <c r="A361" s="70"/>
      <c r="B361" s="70"/>
      <c r="C361" s="99">
        <v>635005</v>
      </c>
      <c r="D361" s="70">
        <v>41</v>
      </c>
      <c r="E361" s="70" t="s">
        <v>172</v>
      </c>
      <c r="F361" s="88">
        <v>9000</v>
      </c>
      <c r="G361" s="88">
        <v>9000</v>
      </c>
      <c r="H361" s="252">
        <v>1005.82</v>
      </c>
      <c r="I361" s="78">
        <f t="shared" si="46"/>
        <v>11.175777777777778</v>
      </c>
      <c r="J361" s="88">
        <v>9000</v>
      </c>
      <c r="K361" s="88">
        <v>10000</v>
      </c>
      <c r="L361" s="88">
        <v>10000</v>
      </c>
      <c r="M361" s="88">
        <v>10000</v>
      </c>
      <c r="N361" s="88">
        <v>10000</v>
      </c>
      <c r="O361" s="88">
        <v>10000</v>
      </c>
    </row>
    <row r="362" spans="1:21" ht="15.75" customHeight="1" x14ac:dyDescent="0.2">
      <c r="A362" s="121" t="s">
        <v>333</v>
      </c>
      <c r="B362" s="70"/>
      <c r="C362" s="99"/>
      <c r="D362" s="70"/>
      <c r="E362" s="76" t="s">
        <v>69</v>
      </c>
      <c r="F362" s="221">
        <f>SUM(F359:F361)</f>
        <v>12201</v>
      </c>
      <c r="G362" s="221">
        <f t="shared" ref="G362:H362" si="52">SUM(G359:G361)</f>
        <v>12201</v>
      </c>
      <c r="H362" s="312">
        <f t="shared" si="52"/>
        <v>4209.3999999999996</v>
      </c>
      <c r="I362" s="218">
        <f t="shared" si="46"/>
        <v>34.500450782722723</v>
      </c>
      <c r="J362" s="221">
        <f>SUM(J359:J361)</f>
        <v>12368</v>
      </c>
      <c r="K362" s="26">
        <f>SUM(H362)</f>
        <v>4209.3999999999996</v>
      </c>
      <c r="L362" s="26">
        <f>SUM(I362)</f>
        <v>34.500450782722723</v>
      </c>
      <c r="M362" s="26">
        <f>SUM(J362)</f>
        <v>12368</v>
      </c>
      <c r="N362" s="26" t="e">
        <f>SUM(#REF!)</f>
        <v>#REF!</v>
      </c>
      <c r="O362" s="26" t="e">
        <f>SUM(#REF!)</f>
        <v>#REF!</v>
      </c>
      <c r="R362" s="8">
        <f>SUM(F362)</f>
        <v>12201</v>
      </c>
      <c r="S362" s="8">
        <f t="shared" ref="S362:T362" si="53">SUM(G362)</f>
        <v>12201</v>
      </c>
      <c r="T362" s="8">
        <f t="shared" si="53"/>
        <v>4209.3999999999996</v>
      </c>
      <c r="U362" s="8">
        <f>SUM(J362)</f>
        <v>12368</v>
      </c>
    </row>
    <row r="363" spans="1:21" s="14" customFormat="1" ht="15.75" customHeight="1" x14ac:dyDescent="0.2">
      <c r="A363" s="84" t="s">
        <v>317</v>
      </c>
      <c r="B363" s="84"/>
      <c r="C363" s="131"/>
      <c r="D363" s="84"/>
      <c r="E363" s="84"/>
      <c r="F363" s="13"/>
      <c r="G363" s="13"/>
      <c r="H363" s="65"/>
      <c r="I363" s="13"/>
      <c r="J363" s="13"/>
      <c r="K363" s="13"/>
      <c r="L363" s="170"/>
      <c r="M363" s="8"/>
      <c r="N363" s="170"/>
      <c r="O363" s="170"/>
    </row>
    <row r="364" spans="1:21" s="12" customFormat="1" ht="15.75" customHeight="1" x14ac:dyDescent="0.2">
      <c r="A364" s="123" t="s">
        <v>468</v>
      </c>
      <c r="B364" s="123" t="s">
        <v>469</v>
      </c>
      <c r="C364" s="143"/>
      <c r="D364" s="123"/>
      <c r="E364" s="123"/>
      <c r="F364" s="13"/>
      <c r="G364" s="13"/>
      <c r="H364" s="65"/>
      <c r="I364" s="13"/>
      <c r="J364" s="13"/>
      <c r="K364" s="13"/>
      <c r="L364" s="172"/>
      <c r="M364" s="8"/>
      <c r="N364" s="172"/>
      <c r="O364" s="172"/>
    </row>
    <row r="365" spans="1:21" ht="15.75" customHeight="1" x14ac:dyDescent="0.2">
      <c r="A365" s="77"/>
      <c r="B365" s="128" t="s">
        <v>173</v>
      </c>
      <c r="C365" s="102"/>
      <c r="D365" s="83"/>
      <c r="E365" s="83" t="s">
        <v>174</v>
      </c>
      <c r="F365" s="78"/>
      <c r="G365" s="78"/>
      <c r="H365" s="306"/>
      <c r="I365" s="78"/>
      <c r="J365" s="78"/>
      <c r="K365" s="13"/>
      <c r="L365" s="8"/>
      <c r="M365" s="8"/>
      <c r="N365" s="8"/>
      <c r="O365" s="8"/>
    </row>
    <row r="366" spans="1:21" ht="15.75" customHeight="1" x14ac:dyDescent="0.2">
      <c r="A366" s="121" t="s">
        <v>432</v>
      </c>
      <c r="B366" s="87"/>
      <c r="C366" s="268" t="s">
        <v>175</v>
      </c>
      <c r="D366" s="70">
        <v>41</v>
      </c>
      <c r="E366" s="70" t="s">
        <v>176</v>
      </c>
      <c r="F366" s="78">
        <v>164</v>
      </c>
      <c r="G366" s="78">
        <v>164</v>
      </c>
      <c r="H366" s="306">
        <v>81.94</v>
      </c>
      <c r="I366" s="78">
        <f t="shared" si="46"/>
        <v>49.963414634146339</v>
      </c>
      <c r="J366" s="78">
        <v>82</v>
      </c>
      <c r="K366" s="85"/>
      <c r="L366" s="8"/>
      <c r="M366" s="8"/>
      <c r="N366" s="8"/>
      <c r="O366" s="8"/>
    </row>
    <row r="367" spans="1:21" ht="15.75" customHeight="1" x14ac:dyDescent="0.2">
      <c r="A367" s="70"/>
      <c r="B367" s="87"/>
      <c r="C367" s="268" t="s">
        <v>177</v>
      </c>
      <c r="D367" s="70">
        <v>41</v>
      </c>
      <c r="E367" s="70" t="s">
        <v>700</v>
      </c>
      <c r="F367" s="78">
        <v>834</v>
      </c>
      <c r="G367" s="78">
        <v>834</v>
      </c>
      <c r="H367" s="306">
        <v>150</v>
      </c>
      <c r="I367" s="78">
        <f t="shared" si="46"/>
        <v>17.985611510791365</v>
      </c>
      <c r="J367" s="78">
        <v>150</v>
      </c>
      <c r="K367" s="85"/>
      <c r="L367" s="8"/>
      <c r="M367" s="8"/>
      <c r="N367" s="8"/>
      <c r="O367" s="8"/>
    </row>
    <row r="368" spans="1:21" ht="15.75" customHeight="1" x14ac:dyDescent="0.2">
      <c r="A368" s="70"/>
      <c r="B368" s="87"/>
      <c r="C368" s="268">
        <v>642006</v>
      </c>
      <c r="D368" s="70">
        <v>41</v>
      </c>
      <c r="E368" s="70" t="s">
        <v>178</v>
      </c>
      <c r="F368" s="78">
        <v>1093</v>
      </c>
      <c r="G368" s="78">
        <v>1093</v>
      </c>
      <c r="H368" s="306">
        <v>1093.7</v>
      </c>
      <c r="I368" s="78">
        <f t="shared" si="46"/>
        <v>100.06404391582799</v>
      </c>
      <c r="J368" s="78">
        <v>1093</v>
      </c>
      <c r="K368" s="85"/>
      <c r="L368" s="8"/>
      <c r="M368" s="8"/>
      <c r="N368" s="8"/>
      <c r="O368" s="8"/>
    </row>
    <row r="369" spans="1:21" ht="15.75" customHeight="1" x14ac:dyDescent="0.2">
      <c r="A369" s="70"/>
      <c r="B369" s="87"/>
      <c r="C369" s="268" t="s">
        <v>179</v>
      </c>
      <c r="D369" s="70">
        <v>41</v>
      </c>
      <c r="E369" s="70" t="s">
        <v>180</v>
      </c>
      <c r="F369" s="78">
        <v>624</v>
      </c>
      <c r="G369" s="78">
        <v>624</v>
      </c>
      <c r="H369" s="306">
        <v>0</v>
      </c>
      <c r="I369" s="78">
        <f t="shared" si="46"/>
        <v>0</v>
      </c>
      <c r="J369" s="78">
        <v>1352</v>
      </c>
      <c r="K369" s="85"/>
      <c r="L369" s="8"/>
      <c r="M369" s="8"/>
      <c r="N369" s="8"/>
      <c r="O369" s="8"/>
    </row>
    <row r="370" spans="1:21" ht="15.75" customHeight="1" x14ac:dyDescent="0.2">
      <c r="A370" s="121" t="s">
        <v>432</v>
      </c>
      <c r="B370" s="70"/>
      <c r="C370" s="99"/>
      <c r="D370" s="70"/>
      <c r="E370" s="76" t="s">
        <v>69</v>
      </c>
      <c r="F370" s="179">
        <f>SUM(F366:F369)</f>
        <v>2715</v>
      </c>
      <c r="G370" s="179">
        <f t="shared" ref="G370:H370" si="54">SUM(G366:G369)</f>
        <v>2715</v>
      </c>
      <c r="H370" s="311">
        <f t="shared" si="54"/>
        <v>1325.64</v>
      </c>
      <c r="I370" s="218">
        <f t="shared" si="46"/>
        <v>48.826519337016578</v>
      </c>
      <c r="J370" s="179">
        <f>SUM(J366:J369)</f>
        <v>2677</v>
      </c>
      <c r="K370" s="26">
        <f>SUM(H370)</f>
        <v>1325.64</v>
      </c>
      <c r="L370" s="26">
        <f>SUM(I370)</f>
        <v>48.826519337016578</v>
      </c>
      <c r="M370" s="26">
        <f>SUM(J370)</f>
        <v>2677</v>
      </c>
      <c r="N370" s="26" t="e">
        <f>SUM(#REF!)</f>
        <v>#REF!</v>
      </c>
      <c r="O370" s="26" t="e">
        <f>SUM(#REF!)</f>
        <v>#REF!</v>
      </c>
      <c r="R370" s="8">
        <f>SUM(F370)</f>
        <v>2715</v>
      </c>
      <c r="S370" s="8">
        <f t="shared" ref="S370:T370" si="55">SUM(G370)</f>
        <v>2715</v>
      </c>
      <c r="T370" s="8">
        <f t="shared" si="55"/>
        <v>1325.64</v>
      </c>
      <c r="U370" s="8">
        <f>SUM(J370)</f>
        <v>2677</v>
      </c>
    </row>
    <row r="371" spans="1:21" s="14" customFormat="1" ht="15.75" customHeight="1" x14ac:dyDescent="0.2">
      <c r="A371" s="84" t="s">
        <v>334</v>
      </c>
      <c r="B371" s="104"/>
      <c r="C371" s="103"/>
      <c r="D371" s="104"/>
      <c r="E371" s="104"/>
      <c r="F371" s="13"/>
      <c r="G371" s="13"/>
      <c r="H371" s="65"/>
      <c r="I371" s="13"/>
      <c r="J371" s="13"/>
      <c r="K371" s="13"/>
      <c r="L371" s="170"/>
      <c r="M371" s="8"/>
      <c r="N371" s="170"/>
      <c r="O371" s="170"/>
    </row>
    <row r="372" spans="1:21" s="12" customFormat="1" ht="15.75" customHeight="1" x14ac:dyDescent="0.2">
      <c r="A372" s="114" t="s">
        <v>452</v>
      </c>
      <c r="B372" s="123" t="s">
        <v>470</v>
      </c>
      <c r="C372" s="124"/>
      <c r="D372" s="114"/>
      <c r="E372" s="114"/>
      <c r="F372" s="13"/>
      <c r="G372" s="13"/>
      <c r="H372" s="314"/>
      <c r="I372" s="13"/>
      <c r="J372" s="13"/>
      <c r="K372" s="13"/>
      <c r="L372" s="172"/>
      <c r="M372" s="8"/>
      <c r="N372" s="172"/>
      <c r="O372" s="172"/>
    </row>
    <row r="373" spans="1:21" ht="15.75" customHeight="1" x14ac:dyDescent="0.2">
      <c r="A373" s="77"/>
      <c r="B373" s="128" t="s">
        <v>181</v>
      </c>
      <c r="C373" s="102"/>
      <c r="D373" s="83"/>
      <c r="E373" s="83" t="s">
        <v>182</v>
      </c>
      <c r="F373" s="78"/>
      <c r="G373" s="78"/>
      <c r="H373" s="314"/>
      <c r="I373" s="78"/>
      <c r="J373" s="88"/>
      <c r="K373" s="13"/>
      <c r="L373" s="8"/>
      <c r="M373" s="8"/>
      <c r="N373" s="8"/>
      <c r="O373" s="8"/>
    </row>
    <row r="374" spans="1:21" ht="15.75" customHeight="1" x14ac:dyDescent="0.2">
      <c r="A374" s="121" t="s">
        <v>403</v>
      </c>
      <c r="B374" s="80" t="s">
        <v>181</v>
      </c>
      <c r="C374" s="99">
        <v>611.63300000000004</v>
      </c>
      <c r="D374" s="70">
        <v>41</v>
      </c>
      <c r="E374" s="70" t="s">
        <v>366</v>
      </c>
      <c r="F374" s="88">
        <v>187491</v>
      </c>
      <c r="G374" s="88">
        <v>187491</v>
      </c>
      <c r="H374" s="316">
        <v>140618.25</v>
      </c>
      <c r="I374" s="78">
        <f t="shared" si="46"/>
        <v>75</v>
      </c>
      <c r="J374" s="88">
        <v>188959</v>
      </c>
      <c r="K374" s="85"/>
      <c r="L374" s="8"/>
      <c r="M374" s="8"/>
      <c r="N374" s="8"/>
      <c r="O374" s="8"/>
    </row>
    <row r="375" spans="1:21" ht="15.75" customHeight="1" x14ac:dyDescent="0.2">
      <c r="A375" s="121" t="s">
        <v>403</v>
      </c>
      <c r="B375" s="128" t="s">
        <v>181</v>
      </c>
      <c r="C375" s="70">
        <v>630</v>
      </c>
      <c r="D375" s="81">
        <v>111</v>
      </c>
      <c r="E375" s="70" t="s">
        <v>363</v>
      </c>
      <c r="F375" s="88">
        <v>5913</v>
      </c>
      <c r="G375" s="88">
        <v>5913</v>
      </c>
      <c r="H375" s="316">
        <v>4232</v>
      </c>
      <c r="I375" s="78">
        <f t="shared" si="46"/>
        <v>71.571114493488921</v>
      </c>
      <c r="J375" s="88">
        <v>6185</v>
      </c>
      <c r="K375" s="85"/>
      <c r="L375" s="8"/>
      <c r="M375" s="8"/>
      <c r="N375" s="8"/>
      <c r="O375" s="8"/>
    </row>
    <row r="376" spans="1:21" ht="15.75" customHeight="1" x14ac:dyDescent="0.2">
      <c r="A376" s="121"/>
      <c r="B376" s="128"/>
      <c r="C376" s="70">
        <v>630</v>
      </c>
      <c r="D376" s="81">
        <v>111</v>
      </c>
      <c r="E376" s="70" t="s">
        <v>745</v>
      </c>
      <c r="F376" s="88">
        <v>0</v>
      </c>
      <c r="G376" s="88">
        <v>0</v>
      </c>
      <c r="H376" s="316">
        <v>0</v>
      </c>
      <c r="I376" s="78">
        <v>0</v>
      </c>
      <c r="J376" s="88">
        <v>0</v>
      </c>
      <c r="K376" s="85"/>
      <c r="L376" s="8"/>
      <c r="M376" s="8"/>
      <c r="N376" s="8"/>
      <c r="O376" s="8"/>
    </row>
    <row r="377" spans="1:21" ht="15.75" customHeight="1" x14ac:dyDescent="0.2">
      <c r="A377" s="121"/>
      <c r="B377" s="128"/>
      <c r="C377" s="70">
        <v>637005</v>
      </c>
      <c r="D377" s="81" t="s">
        <v>768</v>
      </c>
      <c r="E377" s="70" t="s">
        <v>875</v>
      </c>
      <c r="F377" s="88"/>
      <c r="G377" s="88"/>
      <c r="H377" s="316">
        <v>1284.4000000000001</v>
      </c>
      <c r="I377" s="78">
        <v>0</v>
      </c>
      <c r="J377" s="88">
        <v>3000</v>
      </c>
      <c r="K377" s="85"/>
      <c r="L377" s="8"/>
      <c r="M377" s="8"/>
      <c r="N377" s="8"/>
      <c r="O377" s="8"/>
    </row>
    <row r="378" spans="1:21" ht="15.75" customHeight="1" x14ac:dyDescent="0.2">
      <c r="A378" s="121"/>
      <c r="B378" s="128"/>
      <c r="C378" s="70">
        <v>637005</v>
      </c>
      <c r="D378" s="81">
        <v>41</v>
      </c>
      <c r="E378" s="70" t="s">
        <v>876</v>
      </c>
      <c r="F378" s="88"/>
      <c r="G378" s="88">
        <v>2500</v>
      </c>
      <c r="H378" s="316">
        <v>7501.6</v>
      </c>
      <c r="I378" s="78">
        <f t="shared" si="46"/>
        <v>300.06400000000002</v>
      </c>
      <c r="J378" s="88">
        <v>7502</v>
      </c>
      <c r="K378" s="85"/>
      <c r="L378" s="8"/>
      <c r="M378" s="8"/>
      <c r="N378" s="8"/>
      <c r="O378" s="8"/>
    </row>
    <row r="379" spans="1:21" ht="15.75" customHeight="1" x14ac:dyDescent="0.2">
      <c r="A379" s="70"/>
      <c r="B379" s="80" t="s">
        <v>181</v>
      </c>
      <c r="C379" s="121">
        <v>633006</v>
      </c>
      <c r="D379" s="144">
        <v>41</v>
      </c>
      <c r="E379" s="121" t="s">
        <v>362</v>
      </c>
      <c r="F379" s="88">
        <v>7600</v>
      </c>
      <c r="G379" s="88">
        <v>7600</v>
      </c>
      <c r="H379" s="316">
        <v>5773.92</v>
      </c>
      <c r="I379" s="78">
        <f t="shared" si="46"/>
        <v>75.972631578947372</v>
      </c>
      <c r="J379" s="88">
        <v>7600</v>
      </c>
      <c r="K379" s="85"/>
      <c r="L379" s="8"/>
      <c r="M379" s="8"/>
      <c r="N379" s="8"/>
      <c r="O379" s="8"/>
    </row>
    <row r="380" spans="1:21" ht="15.75" customHeight="1" x14ac:dyDescent="0.2">
      <c r="A380" s="121" t="s">
        <v>403</v>
      </c>
      <c r="B380" s="70"/>
      <c r="C380" s="70"/>
      <c r="D380" s="81"/>
      <c r="E380" s="76" t="s">
        <v>69</v>
      </c>
      <c r="F380" s="179">
        <f>SUM(F374:F379)</f>
        <v>201004</v>
      </c>
      <c r="G380" s="179">
        <f t="shared" ref="G380:H380" si="56">SUM(G374:G379)</f>
        <v>203504</v>
      </c>
      <c r="H380" s="311">
        <f t="shared" si="56"/>
        <v>159410.17000000001</v>
      </c>
      <c r="I380" s="218">
        <f t="shared" si="46"/>
        <v>78.33269616322039</v>
      </c>
      <c r="J380" s="221">
        <f>SUM(J374:J379)</f>
        <v>213246</v>
      </c>
      <c r="K380" s="8">
        <f>SUM(H380)</f>
        <v>159410.17000000001</v>
      </c>
      <c r="L380" s="8">
        <f>SUM(I380)</f>
        <v>78.33269616322039</v>
      </c>
      <c r="M380" s="8">
        <f>SUM(J380)</f>
        <v>213246</v>
      </c>
      <c r="N380" s="8" t="e">
        <f>SUM(#REF!)</f>
        <v>#REF!</v>
      </c>
      <c r="O380" s="8" t="e">
        <f>SUM(#REF!)</f>
        <v>#REF!</v>
      </c>
      <c r="R380" s="8">
        <f>SUM(F380)</f>
        <v>201004</v>
      </c>
      <c r="S380" s="8">
        <f t="shared" ref="S380:T380" si="57">SUM(G380)</f>
        <v>203504</v>
      </c>
      <c r="T380" s="8">
        <f t="shared" si="57"/>
        <v>159410.17000000001</v>
      </c>
      <c r="U380" s="8">
        <f>SUM(J380)</f>
        <v>213246</v>
      </c>
    </row>
    <row r="381" spans="1:21" s="12" customFormat="1" ht="15.75" customHeight="1" x14ac:dyDescent="0.2">
      <c r="A381" s="114" t="s">
        <v>452</v>
      </c>
      <c r="B381" s="123" t="s">
        <v>485</v>
      </c>
      <c r="C381" s="124"/>
      <c r="D381" s="114"/>
      <c r="E381" s="114"/>
      <c r="F381" s="13"/>
      <c r="G381" s="13"/>
      <c r="H381" s="65"/>
      <c r="I381" s="78"/>
      <c r="J381" s="13"/>
      <c r="K381" s="13"/>
      <c r="L381" s="172"/>
      <c r="M381" s="8"/>
      <c r="N381" s="172"/>
      <c r="O381" s="172"/>
    </row>
    <row r="382" spans="1:21" ht="15.75" customHeight="1" x14ac:dyDescent="0.2">
      <c r="A382" s="77"/>
      <c r="B382" s="128" t="s">
        <v>184</v>
      </c>
      <c r="C382" s="102"/>
      <c r="D382" s="83"/>
      <c r="E382" s="83" t="s">
        <v>182</v>
      </c>
      <c r="F382" s="78"/>
      <c r="G382" s="78"/>
      <c r="H382" s="348"/>
      <c r="I382" s="78"/>
      <c r="J382" s="88"/>
      <c r="K382" s="13"/>
      <c r="L382" s="8"/>
      <c r="M382" s="8"/>
      <c r="N382" s="8"/>
      <c r="O382" s="8"/>
    </row>
    <row r="383" spans="1:21" ht="15.75" customHeight="1" x14ac:dyDescent="0.2">
      <c r="A383" s="70"/>
      <c r="B383" s="128" t="s">
        <v>184</v>
      </c>
      <c r="C383" s="99">
        <v>633011</v>
      </c>
      <c r="D383" s="70">
        <v>111</v>
      </c>
      <c r="E383" s="70" t="s">
        <v>703</v>
      </c>
      <c r="F383" s="78">
        <v>1399</v>
      </c>
      <c r="G383" s="78">
        <v>1399</v>
      </c>
      <c r="H383" s="348">
        <v>2093.2800000000002</v>
      </c>
      <c r="I383" s="78">
        <f t="shared" si="46"/>
        <v>149.62687634024306</v>
      </c>
      <c r="J383" s="88">
        <v>2870</v>
      </c>
      <c r="K383" s="85"/>
      <c r="L383" s="8"/>
      <c r="M383" s="8"/>
      <c r="N383" s="8"/>
      <c r="O383" s="8"/>
      <c r="P383" s="65"/>
    </row>
    <row r="384" spans="1:21" ht="15.75" customHeight="1" x14ac:dyDescent="0.2">
      <c r="A384" s="121" t="s">
        <v>404</v>
      </c>
      <c r="B384" s="76"/>
      <c r="C384" s="99"/>
      <c r="D384" s="70"/>
      <c r="E384" s="76" t="s">
        <v>69</v>
      </c>
      <c r="F384" s="179">
        <f>SUM(F383)</f>
        <v>1399</v>
      </c>
      <c r="G384" s="179">
        <f t="shared" ref="G384:H384" si="58">SUM(G383)</f>
        <v>1399</v>
      </c>
      <c r="H384" s="311">
        <f t="shared" si="58"/>
        <v>2093.2800000000002</v>
      </c>
      <c r="I384" s="78">
        <f t="shared" si="46"/>
        <v>149.62687634024306</v>
      </c>
      <c r="J384" s="221">
        <f>SUM(J383)</f>
        <v>2870</v>
      </c>
      <c r="K384" s="8">
        <f>SUM(H384)</f>
        <v>2093.2800000000002</v>
      </c>
      <c r="L384" s="8">
        <f>SUM(I384)</f>
        <v>149.62687634024306</v>
      </c>
      <c r="M384" s="8">
        <f>SUM(J384)</f>
        <v>2870</v>
      </c>
      <c r="N384" s="8" t="e">
        <f>SUM(#REF!)</f>
        <v>#REF!</v>
      </c>
      <c r="O384" s="8" t="e">
        <f>SUM(#REF!)</f>
        <v>#REF!</v>
      </c>
      <c r="P384" s="253"/>
      <c r="R384" s="8">
        <f>SUM(F384)</f>
        <v>1399</v>
      </c>
      <c r="S384" s="8">
        <f t="shared" ref="S384:T384" si="59">SUM(G384)</f>
        <v>1399</v>
      </c>
      <c r="T384" s="8">
        <f t="shared" si="59"/>
        <v>2093.2800000000002</v>
      </c>
      <c r="U384" s="8">
        <f>SUM(J384)</f>
        <v>2870</v>
      </c>
    </row>
    <row r="385" spans="1:31" ht="15.75" customHeight="1" x14ac:dyDescent="0.2">
      <c r="A385" s="121" t="s">
        <v>404</v>
      </c>
      <c r="B385" s="76" t="s">
        <v>184</v>
      </c>
      <c r="C385" s="99">
        <v>611.63300000000004</v>
      </c>
      <c r="D385" s="70">
        <v>111</v>
      </c>
      <c r="E385" s="70" t="s">
        <v>246</v>
      </c>
      <c r="F385" s="226">
        <v>595796</v>
      </c>
      <c r="G385" s="226">
        <v>595796</v>
      </c>
      <c r="H385" s="351">
        <v>456381</v>
      </c>
      <c r="I385" s="78">
        <f t="shared" si="46"/>
        <v>76.600212153153095</v>
      </c>
      <c r="J385" s="352">
        <v>617825</v>
      </c>
      <c r="K385" s="210"/>
      <c r="L385" s="8"/>
      <c r="M385" s="8"/>
      <c r="N385" s="8"/>
      <c r="O385" s="8"/>
      <c r="P385" s="263"/>
    </row>
    <row r="386" spans="1:31" ht="15.75" customHeight="1" x14ac:dyDescent="0.2">
      <c r="A386" s="121" t="s">
        <v>404</v>
      </c>
      <c r="B386" s="76" t="s">
        <v>184</v>
      </c>
      <c r="C386" s="99">
        <v>633</v>
      </c>
      <c r="D386" s="70">
        <v>111</v>
      </c>
      <c r="E386" s="70" t="s">
        <v>251</v>
      </c>
      <c r="F386" s="78">
        <v>23770</v>
      </c>
      <c r="G386" s="78">
        <v>23770</v>
      </c>
      <c r="H386" s="348">
        <v>16026</v>
      </c>
      <c r="I386" s="78">
        <f t="shared" si="46"/>
        <v>67.421119057635664</v>
      </c>
      <c r="J386" s="88">
        <v>26570</v>
      </c>
      <c r="K386" s="85"/>
      <c r="L386" s="8"/>
      <c r="M386" s="8"/>
      <c r="N386" s="8"/>
      <c r="O386" s="8"/>
      <c r="P386" s="65"/>
    </row>
    <row r="387" spans="1:31" ht="15.75" customHeight="1" x14ac:dyDescent="0.2">
      <c r="A387" s="121" t="s">
        <v>404</v>
      </c>
      <c r="B387" s="128" t="s">
        <v>184</v>
      </c>
      <c r="C387" s="99">
        <v>633</v>
      </c>
      <c r="D387" s="70">
        <v>111</v>
      </c>
      <c r="E387" s="70" t="s">
        <v>247</v>
      </c>
      <c r="F387" s="78">
        <v>10734</v>
      </c>
      <c r="G387" s="78">
        <v>10734</v>
      </c>
      <c r="H387" s="348">
        <v>6677.4</v>
      </c>
      <c r="I387" s="78">
        <f t="shared" si="46"/>
        <v>62.20793739519285</v>
      </c>
      <c r="J387" s="88">
        <v>11129</v>
      </c>
      <c r="K387" s="85"/>
      <c r="L387" s="8"/>
      <c r="M387" s="8"/>
      <c r="N387" s="8"/>
      <c r="O387" s="8"/>
      <c r="P387" s="65"/>
    </row>
    <row r="388" spans="1:31" ht="15.75" customHeight="1" x14ac:dyDescent="0.2">
      <c r="A388" s="121"/>
      <c r="B388" s="128" t="s">
        <v>184</v>
      </c>
      <c r="C388" s="99">
        <v>633</v>
      </c>
      <c r="D388" s="70">
        <v>111</v>
      </c>
      <c r="E388" s="70" t="s">
        <v>349</v>
      </c>
      <c r="F388" s="78">
        <v>1500</v>
      </c>
      <c r="G388" s="78">
        <v>1500</v>
      </c>
      <c r="H388" s="348">
        <v>495.4</v>
      </c>
      <c r="I388" s="78">
        <f t="shared" si="46"/>
        <v>33.026666666666664</v>
      </c>
      <c r="J388" s="88">
        <v>600</v>
      </c>
      <c r="K388" s="85"/>
      <c r="L388" s="8"/>
      <c r="M388" s="8"/>
      <c r="N388" s="8"/>
      <c r="O388" s="8"/>
      <c r="P388" s="65"/>
    </row>
    <row r="389" spans="1:31" ht="15.75" customHeight="1" x14ac:dyDescent="0.2">
      <c r="A389" s="121"/>
      <c r="B389" s="128" t="s">
        <v>184</v>
      </c>
      <c r="C389" s="99">
        <v>633</v>
      </c>
      <c r="D389" s="70">
        <v>111</v>
      </c>
      <c r="E389" s="70" t="s">
        <v>367</v>
      </c>
      <c r="F389" s="78">
        <v>299</v>
      </c>
      <c r="G389" s="78">
        <v>299</v>
      </c>
      <c r="H389" s="348">
        <v>99.6</v>
      </c>
      <c r="I389" s="78">
        <f t="shared" si="46"/>
        <v>33.311036789297653</v>
      </c>
      <c r="J389" s="88">
        <v>100</v>
      </c>
      <c r="K389" s="85"/>
      <c r="L389" s="8"/>
      <c r="M389" s="8"/>
      <c r="N389" s="8"/>
      <c r="O389" s="8"/>
      <c r="P389" s="65"/>
    </row>
    <row r="390" spans="1:31" ht="15.75" customHeight="1" x14ac:dyDescent="0.2">
      <c r="A390" s="74"/>
      <c r="B390" s="141" t="s">
        <v>184</v>
      </c>
      <c r="C390" s="74">
        <v>633</v>
      </c>
      <c r="D390" s="74">
        <v>111</v>
      </c>
      <c r="E390" s="74" t="s">
        <v>551</v>
      </c>
      <c r="F390" s="223">
        <v>1378</v>
      </c>
      <c r="G390" s="223">
        <v>1378</v>
      </c>
      <c r="H390" s="372">
        <v>654</v>
      </c>
      <c r="I390" s="223">
        <f t="shared" si="46"/>
        <v>47.460087082728592</v>
      </c>
      <c r="J390" s="180">
        <v>654</v>
      </c>
      <c r="K390" s="85"/>
      <c r="L390" s="8"/>
      <c r="M390" s="8"/>
      <c r="N390" s="8"/>
      <c r="O390" s="8"/>
      <c r="P390" s="65"/>
    </row>
    <row r="391" spans="1:31" s="373" customFormat="1" ht="15.75" customHeight="1" x14ac:dyDescent="0.2">
      <c r="A391" s="70"/>
      <c r="B391" s="76" t="s">
        <v>184</v>
      </c>
      <c r="C391" s="70">
        <v>633</v>
      </c>
      <c r="D391" s="70">
        <v>111</v>
      </c>
      <c r="E391" s="70" t="s">
        <v>704</v>
      </c>
      <c r="F391" s="78">
        <v>1496</v>
      </c>
      <c r="G391" s="78">
        <v>1496</v>
      </c>
      <c r="H391" s="306">
        <v>2153</v>
      </c>
      <c r="I391" s="78">
        <f t="shared" si="46"/>
        <v>143.91711229946523</v>
      </c>
      <c r="J391" s="78">
        <v>2153</v>
      </c>
      <c r="K391" s="79"/>
      <c r="L391" s="219"/>
      <c r="M391" s="219"/>
      <c r="N391" s="219"/>
      <c r="O391" s="375"/>
      <c r="P391" s="65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ht="15.75" customHeight="1" x14ac:dyDescent="0.2">
      <c r="A392" s="77"/>
      <c r="B392" s="83" t="s">
        <v>184</v>
      </c>
      <c r="C392" s="77">
        <v>611</v>
      </c>
      <c r="D392" s="77">
        <v>111</v>
      </c>
      <c r="E392" s="77" t="s">
        <v>705</v>
      </c>
      <c r="F392" s="347">
        <v>4095</v>
      </c>
      <c r="G392" s="347">
        <v>4095</v>
      </c>
      <c r="H392" s="350">
        <v>4260</v>
      </c>
      <c r="I392" s="347">
        <f t="shared" ref="I392:I454" si="60">SUM(H392/G392)*100</f>
        <v>104.02930402930404</v>
      </c>
      <c r="J392" s="224">
        <v>4346</v>
      </c>
      <c r="K392" s="85"/>
      <c r="L392" s="8"/>
      <c r="M392" s="8"/>
      <c r="N392" s="8"/>
      <c r="O392" s="8"/>
      <c r="P392" s="65"/>
    </row>
    <row r="393" spans="1:31" ht="15.75" customHeight="1" x14ac:dyDescent="0.2">
      <c r="A393" s="70"/>
      <c r="B393" s="128" t="s">
        <v>184</v>
      </c>
      <c r="C393" s="70">
        <v>611</v>
      </c>
      <c r="D393" s="70">
        <v>111</v>
      </c>
      <c r="E393" s="70" t="s">
        <v>706</v>
      </c>
      <c r="F393" s="78">
        <v>0</v>
      </c>
      <c r="G393" s="78">
        <v>0</v>
      </c>
      <c r="H393" s="348">
        <v>0</v>
      </c>
      <c r="I393" s="78">
        <v>0</v>
      </c>
      <c r="J393" s="88">
        <v>715</v>
      </c>
      <c r="K393" s="85"/>
      <c r="L393" s="8"/>
      <c r="M393" s="8"/>
      <c r="N393" s="8"/>
      <c r="O393" s="8"/>
      <c r="P393" s="4"/>
    </row>
    <row r="394" spans="1:31" ht="15.75" customHeight="1" x14ac:dyDescent="0.2">
      <c r="A394" s="70"/>
      <c r="B394" s="128" t="s">
        <v>184</v>
      </c>
      <c r="C394" s="70">
        <v>633</v>
      </c>
      <c r="D394" s="70">
        <v>111</v>
      </c>
      <c r="E394" s="70" t="s">
        <v>762</v>
      </c>
      <c r="F394" s="78">
        <v>0</v>
      </c>
      <c r="G394" s="78">
        <v>0</v>
      </c>
      <c r="H394" s="348">
        <v>5250</v>
      </c>
      <c r="I394" s="78">
        <v>0</v>
      </c>
      <c r="J394" s="88">
        <v>5250</v>
      </c>
      <c r="K394" s="85"/>
      <c r="L394" s="8"/>
      <c r="M394" s="8"/>
      <c r="N394" s="8"/>
      <c r="O394" s="8"/>
      <c r="P394" s="4"/>
    </row>
    <row r="395" spans="1:31" ht="15.75" customHeight="1" x14ac:dyDescent="0.2">
      <c r="A395" s="70"/>
      <c r="B395" s="128" t="s">
        <v>184</v>
      </c>
      <c r="C395" s="70">
        <v>633</v>
      </c>
      <c r="D395" s="70">
        <v>111</v>
      </c>
      <c r="E395" s="70" t="s">
        <v>763</v>
      </c>
      <c r="F395" s="78">
        <v>0</v>
      </c>
      <c r="G395" s="78">
        <v>0</v>
      </c>
      <c r="H395" s="348">
        <v>2800</v>
      </c>
      <c r="I395" s="78">
        <v>0</v>
      </c>
      <c r="J395" s="88">
        <v>2800</v>
      </c>
      <c r="K395" s="85"/>
      <c r="L395" s="8"/>
      <c r="M395" s="8"/>
      <c r="N395" s="8"/>
      <c r="O395" s="8"/>
      <c r="P395" s="4"/>
    </row>
    <row r="396" spans="1:31" ht="15.75" customHeight="1" x14ac:dyDescent="0.2">
      <c r="A396" s="121"/>
      <c r="B396" s="128" t="s">
        <v>184</v>
      </c>
      <c r="C396" s="161">
        <v>633006</v>
      </c>
      <c r="D396" s="159">
        <v>41.72</v>
      </c>
      <c r="E396" s="159" t="s">
        <v>412</v>
      </c>
      <c r="F396" s="78">
        <v>9000</v>
      </c>
      <c r="G396" s="78">
        <v>9000</v>
      </c>
      <c r="H396" s="348">
        <v>3822.54</v>
      </c>
      <c r="I396" s="78">
        <f t="shared" si="60"/>
        <v>42.472666666666662</v>
      </c>
      <c r="J396" s="88">
        <v>9000</v>
      </c>
      <c r="K396" s="85"/>
      <c r="L396" s="8"/>
      <c r="M396" s="8"/>
      <c r="N396" s="8"/>
      <c r="O396" s="8"/>
    </row>
    <row r="397" spans="1:31" ht="15.75" customHeight="1" x14ac:dyDescent="0.2">
      <c r="A397" s="121" t="s">
        <v>404</v>
      </c>
      <c r="B397" s="70"/>
      <c r="C397" s="145"/>
      <c r="D397" s="121"/>
      <c r="E397" s="76" t="s">
        <v>69</v>
      </c>
      <c r="F397" s="179">
        <f>SUM(F385:F396)</f>
        <v>648068</v>
      </c>
      <c r="G397" s="179">
        <f t="shared" ref="G397:H397" si="61">SUM(G385:G396)</f>
        <v>648068</v>
      </c>
      <c r="H397" s="311">
        <f t="shared" si="61"/>
        <v>498618.94</v>
      </c>
      <c r="I397" s="218">
        <f t="shared" si="60"/>
        <v>76.939293407481941</v>
      </c>
      <c r="J397" s="221">
        <f>SUM(J385:J396)</f>
        <v>681142</v>
      </c>
      <c r="K397" s="8">
        <f>SUM(H397)</f>
        <v>498618.94</v>
      </c>
      <c r="L397" s="8">
        <f>SUM(I397)</f>
        <v>76.939293407481941</v>
      </c>
      <c r="M397" s="8">
        <f>SUM(J397)</f>
        <v>681142</v>
      </c>
      <c r="N397" s="8" t="e">
        <f>SUM(#REF!)</f>
        <v>#REF!</v>
      </c>
      <c r="O397" s="8" t="e">
        <f>SUM(#REF!)</f>
        <v>#REF!</v>
      </c>
      <c r="R397" s="8">
        <f>SUM(F397)</f>
        <v>648068</v>
      </c>
      <c r="S397" s="8">
        <f t="shared" ref="S397:T397" si="62">SUM(G397)</f>
        <v>648068</v>
      </c>
      <c r="T397" s="8">
        <f t="shared" si="62"/>
        <v>498618.94</v>
      </c>
      <c r="U397" s="8">
        <f>SUM(J397)</f>
        <v>681142</v>
      </c>
    </row>
    <row r="398" spans="1:31" s="12" customFormat="1" ht="15.75" customHeight="1" x14ac:dyDescent="0.2">
      <c r="A398" s="114" t="s">
        <v>452</v>
      </c>
      <c r="B398" s="146" t="s">
        <v>486</v>
      </c>
      <c r="C398" s="109"/>
      <c r="D398" s="77"/>
      <c r="E398" s="147"/>
      <c r="F398" s="13"/>
      <c r="G398" s="13"/>
      <c r="H398" s="314"/>
      <c r="I398" s="13"/>
      <c r="J398" s="13"/>
      <c r="K398" s="13"/>
      <c r="L398" s="172"/>
      <c r="M398" s="8"/>
      <c r="N398" s="172"/>
      <c r="O398" s="172"/>
    </row>
    <row r="399" spans="1:31" ht="15.75" customHeight="1" x14ac:dyDescent="0.2">
      <c r="A399" s="121" t="s">
        <v>405</v>
      </c>
      <c r="B399" s="76" t="s">
        <v>625</v>
      </c>
      <c r="C399" s="99">
        <v>633</v>
      </c>
      <c r="D399" s="70">
        <v>41</v>
      </c>
      <c r="E399" s="70" t="s">
        <v>364</v>
      </c>
      <c r="F399" s="78">
        <v>42376</v>
      </c>
      <c r="G399" s="78">
        <v>42376</v>
      </c>
      <c r="H399" s="306">
        <v>31781.97</v>
      </c>
      <c r="I399" s="78">
        <f t="shared" si="60"/>
        <v>74.999929205210506</v>
      </c>
      <c r="J399" s="78">
        <v>42376</v>
      </c>
      <c r="K399" s="85"/>
      <c r="L399" s="7"/>
      <c r="M399" s="8"/>
      <c r="N399" s="8"/>
      <c r="O399" s="8"/>
    </row>
    <row r="400" spans="1:31" ht="15.75" customHeight="1" x14ac:dyDescent="0.2">
      <c r="A400" s="121"/>
      <c r="B400" s="76" t="s">
        <v>625</v>
      </c>
      <c r="C400" s="99">
        <v>640</v>
      </c>
      <c r="D400" s="70">
        <v>41</v>
      </c>
      <c r="E400" s="202" t="s">
        <v>532</v>
      </c>
      <c r="F400" s="78">
        <v>2000</v>
      </c>
      <c r="G400" s="78">
        <v>2000</v>
      </c>
      <c r="H400" s="306">
        <v>0</v>
      </c>
      <c r="I400" s="78">
        <f t="shared" si="60"/>
        <v>0</v>
      </c>
      <c r="J400" s="78">
        <v>2000</v>
      </c>
      <c r="K400" s="85"/>
      <c r="L400" s="7"/>
      <c r="M400" s="8"/>
      <c r="N400" s="8"/>
      <c r="O400" s="8"/>
    </row>
    <row r="401" spans="1:21" ht="15.75" customHeight="1" x14ac:dyDescent="0.2">
      <c r="A401" s="121" t="s">
        <v>405</v>
      </c>
      <c r="B401" s="76"/>
      <c r="C401" s="99"/>
      <c r="D401" s="70"/>
      <c r="E401" s="76" t="s">
        <v>69</v>
      </c>
      <c r="F401" s="179">
        <f>SUM(F399:F400)</f>
        <v>44376</v>
      </c>
      <c r="G401" s="179">
        <f t="shared" ref="G401:H401" si="63">SUM(G399:G400)</f>
        <v>44376</v>
      </c>
      <c r="H401" s="311">
        <f t="shared" si="63"/>
        <v>31781.97</v>
      </c>
      <c r="I401" s="218">
        <f t="shared" si="60"/>
        <v>71.619726879394278</v>
      </c>
      <c r="J401" s="179">
        <f>SUM(J399:J400)</f>
        <v>44376</v>
      </c>
      <c r="K401" s="7">
        <f>SUM(H401)</f>
        <v>31781.97</v>
      </c>
      <c r="L401" s="7">
        <f>SUM(I401)</f>
        <v>71.619726879394278</v>
      </c>
      <c r="M401" s="7">
        <f>SUM(J401)</f>
        <v>44376</v>
      </c>
      <c r="N401" s="7" t="e">
        <f>SUM(#REF!)</f>
        <v>#REF!</v>
      </c>
      <c r="O401" s="7" t="e">
        <f>SUM(#REF!)</f>
        <v>#REF!</v>
      </c>
      <c r="R401" s="8">
        <f>SUM(F401)</f>
        <v>44376</v>
      </c>
      <c r="S401" s="8">
        <f t="shared" ref="S401:T401" si="64">SUM(G401)</f>
        <v>44376</v>
      </c>
      <c r="T401" s="8">
        <f t="shared" si="64"/>
        <v>31781.97</v>
      </c>
      <c r="U401" s="8">
        <f>SUM(J401)</f>
        <v>44376</v>
      </c>
    </row>
    <row r="402" spans="1:21" s="12" customFormat="1" ht="15.75" customHeight="1" x14ac:dyDescent="0.2">
      <c r="A402" s="104" t="s">
        <v>452</v>
      </c>
      <c r="B402" s="117" t="s">
        <v>487</v>
      </c>
      <c r="C402" s="103"/>
      <c r="D402" s="104"/>
      <c r="E402" s="104"/>
      <c r="F402" s="13"/>
      <c r="G402" s="13"/>
      <c r="H402" s="65"/>
      <c r="I402" s="13"/>
      <c r="J402" s="13"/>
      <c r="K402" s="13"/>
      <c r="L402" s="13"/>
      <c r="M402" s="8"/>
      <c r="N402" s="172"/>
      <c r="O402" s="172"/>
    </row>
    <row r="403" spans="1:21" ht="15.75" customHeight="1" x14ac:dyDescent="0.2">
      <c r="A403" s="121" t="s">
        <v>406</v>
      </c>
      <c r="B403" s="76" t="s">
        <v>184</v>
      </c>
      <c r="C403" s="99">
        <v>633</v>
      </c>
      <c r="D403" s="70">
        <v>41</v>
      </c>
      <c r="E403" s="70" t="s">
        <v>365</v>
      </c>
      <c r="F403" s="78">
        <v>37667</v>
      </c>
      <c r="G403" s="78">
        <v>37667</v>
      </c>
      <c r="H403" s="306">
        <v>28250.28</v>
      </c>
      <c r="I403" s="78">
        <f t="shared" si="60"/>
        <v>75.000079645312866</v>
      </c>
      <c r="J403" s="78">
        <v>37667</v>
      </c>
      <c r="K403" s="85"/>
      <c r="L403" s="7"/>
      <c r="M403" s="8"/>
      <c r="N403" s="8"/>
      <c r="O403" s="8"/>
    </row>
    <row r="404" spans="1:21" ht="15.75" customHeight="1" x14ac:dyDescent="0.2">
      <c r="A404" s="125" t="s">
        <v>406</v>
      </c>
      <c r="B404" s="70"/>
      <c r="C404" s="99"/>
      <c r="D404" s="70"/>
      <c r="E404" s="76" t="s">
        <v>69</v>
      </c>
      <c r="F404" s="221">
        <f>SUM(F403)</f>
        <v>37667</v>
      </c>
      <c r="G404" s="221">
        <f t="shared" ref="G404:H404" si="65">SUM(G403)</f>
        <v>37667</v>
      </c>
      <c r="H404" s="312">
        <f t="shared" si="65"/>
        <v>28250.28</v>
      </c>
      <c r="I404" s="218">
        <f t="shared" si="60"/>
        <v>75.000079645312866</v>
      </c>
      <c r="J404" s="221">
        <f>SUM(J403)</f>
        <v>37667</v>
      </c>
      <c r="K404" s="26">
        <f>SUM(H404)</f>
        <v>28250.28</v>
      </c>
      <c r="L404" s="26">
        <f>SUM(I404)</f>
        <v>75.000079645312866</v>
      </c>
      <c r="M404" s="26">
        <f>SUM(J404)</f>
        <v>37667</v>
      </c>
      <c r="N404" s="26" t="e">
        <f>SUM(#REF!)</f>
        <v>#REF!</v>
      </c>
      <c r="O404" s="26" t="e">
        <f>SUM(#REF!)</f>
        <v>#REF!</v>
      </c>
      <c r="R404" s="8">
        <f>SUM(F404)</f>
        <v>37667</v>
      </c>
      <c r="S404" s="8">
        <f t="shared" ref="S404:T404" si="66">SUM(G404)</f>
        <v>37667</v>
      </c>
      <c r="T404" s="8">
        <f t="shared" si="66"/>
        <v>28250.28</v>
      </c>
      <c r="U404" s="8">
        <f>SUM(J404)</f>
        <v>37667</v>
      </c>
    </row>
    <row r="405" spans="1:21" s="14" customFormat="1" ht="15.75" customHeight="1" x14ac:dyDescent="0.2">
      <c r="A405" s="84" t="s">
        <v>317</v>
      </c>
      <c r="B405" s="84"/>
      <c r="C405" s="148"/>
      <c r="D405" s="148"/>
      <c r="E405" s="148"/>
      <c r="F405" s="13"/>
      <c r="G405" s="13"/>
      <c r="H405" s="65"/>
      <c r="I405" s="13"/>
      <c r="J405" s="13"/>
      <c r="K405" s="13"/>
      <c r="L405" s="170"/>
      <c r="M405" s="8"/>
      <c r="N405" s="170"/>
      <c r="O405" s="170"/>
    </row>
    <row r="406" spans="1:21" s="12" customFormat="1" ht="15.75" customHeight="1" x14ac:dyDescent="0.2">
      <c r="A406" s="114" t="s">
        <v>452</v>
      </c>
      <c r="B406" s="123" t="s">
        <v>488</v>
      </c>
      <c r="C406" s="124"/>
      <c r="D406" s="114"/>
      <c r="E406" s="114"/>
      <c r="F406" s="13"/>
      <c r="G406" s="13"/>
      <c r="H406" s="65"/>
      <c r="I406" s="13"/>
      <c r="J406" s="13"/>
      <c r="K406" s="13"/>
      <c r="L406" s="172"/>
      <c r="M406" s="8"/>
      <c r="N406" s="172"/>
      <c r="O406" s="172"/>
    </row>
    <row r="407" spans="1:21" ht="15.75" customHeight="1" x14ac:dyDescent="0.2">
      <c r="A407" s="77"/>
      <c r="B407" s="76" t="s">
        <v>186</v>
      </c>
      <c r="C407" s="98"/>
      <c r="D407" s="83"/>
      <c r="E407" s="83" t="s">
        <v>187</v>
      </c>
      <c r="F407" s="78"/>
      <c r="G407" s="78"/>
      <c r="H407" s="306"/>
      <c r="I407" s="78"/>
      <c r="J407" s="78"/>
      <c r="K407" s="13"/>
      <c r="L407" s="8"/>
      <c r="M407" s="8"/>
      <c r="N407" s="8"/>
      <c r="O407" s="8"/>
    </row>
    <row r="408" spans="1:21" ht="15.75" customHeight="1" x14ac:dyDescent="0.2">
      <c r="A408" s="121" t="s">
        <v>418</v>
      </c>
      <c r="B408" s="87"/>
      <c r="C408" s="99">
        <v>637001</v>
      </c>
      <c r="D408" s="70">
        <v>41</v>
      </c>
      <c r="E408" s="70" t="s">
        <v>587</v>
      </c>
      <c r="F408" s="88">
        <v>1000</v>
      </c>
      <c r="G408" s="88">
        <v>1000</v>
      </c>
      <c r="H408" s="252">
        <v>1820</v>
      </c>
      <c r="I408" s="78">
        <f t="shared" si="60"/>
        <v>182</v>
      </c>
      <c r="J408" s="88">
        <v>1900</v>
      </c>
      <c r="K408" s="85"/>
      <c r="L408" s="8"/>
      <c r="M408" s="8"/>
      <c r="N408" s="8"/>
      <c r="O408" s="8"/>
    </row>
    <row r="409" spans="1:21" ht="15.75" customHeight="1" x14ac:dyDescent="0.2">
      <c r="A409" s="121" t="s">
        <v>418</v>
      </c>
      <c r="B409" s="70"/>
      <c r="C409" s="99"/>
      <c r="D409" s="70"/>
      <c r="E409" s="76" t="s">
        <v>69</v>
      </c>
      <c r="F409" s="179">
        <f>SUM(F408)</f>
        <v>1000</v>
      </c>
      <c r="G409" s="179">
        <f t="shared" ref="G409:H409" si="67">SUM(G408)</f>
        <v>1000</v>
      </c>
      <c r="H409" s="311">
        <f t="shared" si="67"/>
        <v>1820</v>
      </c>
      <c r="I409" s="218">
        <f t="shared" si="60"/>
        <v>182</v>
      </c>
      <c r="J409" s="179">
        <f>SUM(J408)</f>
        <v>1900</v>
      </c>
      <c r="K409" s="26">
        <f>SUM(H409)</f>
        <v>1820</v>
      </c>
      <c r="L409" s="26">
        <f>SUM(I409)</f>
        <v>182</v>
      </c>
      <c r="M409" s="26">
        <f>SUM(J409)</f>
        <v>1900</v>
      </c>
      <c r="N409" s="26" t="e">
        <f>SUM(#REF!)</f>
        <v>#REF!</v>
      </c>
      <c r="O409" s="26" t="e">
        <f>SUM(#REF!)</f>
        <v>#REF!</v>
      </c>
      <c r="R409" s="8">
        <f>SUM(F409)</f>
        <v>1000</v>
      </c>
      <c r="S409" s="8">
        <f t="shared" ref="S409:T409" si="68">SUM(G409)</f>
        <v>1000</v>
      </c>
      <c r="T409" s="8">
        <f t="shared" si="68"/>
        <v>1820</v>
      </c>
      <c r="U409" s="8">
        <f>SUM(J409)</f>
        <v>1900</v>
      </c>
    </row>
    <row r="410" spans="1:21" s="14" customFormat="1" ht="15.75" customHeight="1" x14ac:dyDescent="0.2">
      <c r="A410" s="84" t="s">
        <v>334</v>
      </c>
      <c r="B410" s="104"/>
      <c r="C410" s="103"/>
      <c r="D410" s="104"/>
      <c r="E410" s="104"/>
      <c r="F410" s="13"/>
      <c r="G410" s="13"/>
      <c r="H410" s="65"/>
      <c r="I410" s="13"/>
      <c r="J410" s="13"/>
      <c r="K410" s="13"/>
      <c r="L410" s="170"/>
      <c r="M410" s="8"/>
      <c r="N410" s="170"/>
      <c r="O410" s="170"/>
    </row>
    <row r="411" spans="1:21" s="12" customFormat="1" ht="15.75" customHeight="1" x14ac:dyDescent="0.2">
      <c r="A411" s="114" t="s">
        <v>452</v>
      </c>
      <c r="B411" s="123" t="s">
        <v>489</v>
      </c>
      <c r="C411" s="124"/>
      <c r="D411" s="114"/>
      <c r="E411" s="114"/>
      <c r="F411" s="13"/>
      <c r="G411" s="13"/>
      <c r="H411" s="65"/>
      <c r="I411" s="13"/>
      <c r="J411" s="13"/>
      <c r="K411" s="13"/>
      <c r="L411" s="172"/>
      <c r="M411" s="8"/>
      <c r="N411" s="172"/>
      <c r="O411" s="172"/>
    </row>
    <row r="412" spans="1:21" ht="15.75" customHeight="1" x14ac:dyDescent="0.2">
      <c r="A412" s="77"/>
      <c r="B412" s="128" t="s">
        <v>188</v>
      </c>
      <c r="C412" s="102"/>
      <c r="D412" s="83"/>
      <c r="E412" s="83" t="s">
        <v>189</v>
      </c>
      <c r="F412" s="78"/>
      <c r="G412" s="78"/>
      <c r="H412" s="316"/>
      <c r="I412" s="78"/>
      <c r="J412" s="88"/>
      <c r="K412" s="13"/>
      <c r="L412" s="8"/>
      <c r="M412" s="8"/>
      <c r="N412" s="8"/>
      <c r="O412" s="8"/>
    </row>
    <row r="413" spans="1:21" ht="15.75" customHeight="1" x14ac:dyDescent="0.2">
      <c r="A413" s="121" t="s">
        <v>445</v>
      </c>
      <c r="B413" s="87"/>
      <c r="C413" s="99">
        <v>632001</v>
      </c>
      <c r="D413" s="70">
        <v>41</v>
      </c>
      <c r="E413" s="70" t="s">
        <v>840</v>
      </c>
      <c r="F413" s="88">
        <v>5024</v>
      </c>
      <c r="G413" s="88">
        <v>5024</v>
      </c>
      <c r="H413" s="316">
        <v>2829.95</v>
      </c>
      <c r="I413" s="78">
        <f t="shared" si="60"/>
        <v>56.328622611464965</v>
      </c>
      <c r="J413" s="88">
        <v>5024</v>
      </c>
      <c r="K413" s="85"/>
      <c r="L413" s="8"/>
      <c r="M413" s="8"/>
      <c r="N413" s="8"/>
      <c r="O413" s="8"/>
    </row>
    <row r="414" spans="1:21" ht="15.75" customHeight="1" x14ac:dyDescent="0.2">
      <c r="A414" s="121" t="s">
        <v>445</v>
      </c>
      <c r="B414" s="70"/>
      <c r="C414" s="99"/>
      <c r="D414" s="70"/>
      <c r="E414" s="76" t="s">
        <v>69</v>
      </c>
      <c r="F414" s="221">
        <f>SUM(F413)</f>
        <v>5024</v>
      </c>
      <c r="G414" s="221">
        <f t="shared" ref="G414:H414" si="69">SUM(G413)</f>
        <v>5024</v>
      </c>
      <c r="H414" s="312">
        <f t="shared" si="69"/>
        <v>2829.95</v>
      </c>
      <c r="I414" s="218">
        <f t="shared" si="60"/>
        <v>56.328622611464965</v>
      </c>
      <c r="J414" s="221">
        <f>SUM(J413)</f>
        <v>5024</v>
      </c>
      <c r="K414" s="26">
        <f>SUM(H414)</f>
        <v>2829.95</v>
      </c>
      <c r="L414" s="26">
        <f>SUM(I414)</f>
        <v>56.328622611464965</v>
      </c>
      <c r="M414" s="26">
        <f>SUM(J414)</f>
        <v>5024</v>
      </c>
      <c r="N414" s="26" t="e">
        <f>SUM(#REF!)</f>
        <v>#REF!</v>
      </c>
      <c r="O414" s="26" t="e">
        <f>SUM(#REF!)</f>
        <v>#REF!</v>
      </c>
      <c r="R414" s="8">
        <f>SUM(F414)</f>
        <v>5024</v>
      </c>
      <c r="S414" s="8">
        <f t="shared" ref="S414:T414" si="70">SUM(G414)</f>
        <v>5024</v>
      </c>
      <c r="T414" s="8">
        <f t="shared" si="70"/>
        <v>2829.95</v>
      </c>
      <c r="U414" s="8">
        <f>SUM(J414)</f>
        <v>5024</v>
      </c>
    </row>
    <row r="415" spans="1:21" s="14" customFormat="1" ht="15.75" customHeight="1" x14ac:dyDescent="0.2">
      <c r="A415" s="84" t="s">
        <v>335</v>
      </c>
      <c r="B415" s="104"/>
      <c r="C415" s="103"/>
      <c r="D415" s="104"/>
      <c r="E415" s="104"/>
      <c r="F415" s="13"/>
      <c r="G415" s="13"/>
      <c r="H415" s="65"/>
      <c r="I415" s="13"/>
      <c r="J415" s="13"/>
      <c r="K415" s="13"/>
      <c r="L415" s="170"/>
      <c r="M415" s="8"/>
      <c r="N415" s="170"/>
      <c r="O415" s="170"/>
    </row>
    <row r="416" spans="1:21" s="12" customFormat="1" ht="15.75" customHeight="1" x14ac:dyDescent="0.2">
      <c r="A416" s="114" t="s">
        <v>452</v>
      </c>
      <c r="B416" s="123" t="s">
        <v>490</v>
      </c>
      <c r="C416" s="124"/>
      <c r="D416" s="114"/>
      <c r="E416" s="114"/>
      <c r="F416" s="13"/>
      <c r="G416" s="13"/>
      <c r="H416" s="314"/>
      <c r="I416" s="13"/>
      <c r="J416" s="13"/>
      <c r="K416" s="13"/>
      <c r="L416" s="172"/>
      <c r="M416" s="8"/>
      <c r="N416" s="172"/>
      <c r="O416" s="172"/>
    </row>
    <row r="417" spans="1:21" ht="15.75" customHeight="1" x14ac:dyDescent="0.2">
      <c r="A417" s="77"/>
      <c r="B417" s="198" t="s">
        <v>612</v>
      </c>
      <c r="C417" s="102"/>
      <c r="D417" s="83"/>
      <c r="E417" s="83" t="s">
        <v>190</v>
      </c>
      <c r="F417" s="78"/>
      <c r="G417" s="78"/>
      <c r="H417" s="315"/>
      <c r="I417" s="78"/>
      <c r="J417" s="78"/>
      <c r="K417" s="13"/>
      <c r="L417" s="8"/>
      <c r="M417" s="8"/>
      <c r="N417" s="8"/>
      <c r="O417" s="8"/>
    </row>
    <row r="418" spans="1:21" ht="15.75" customHeight="1" x14ac:dyDescent="0.2">
      <c r="A418" s="242" t="s">
        <v>415</v>
      </c>
      <c r="B418" s="87"/>
      <c r="C418" s="99">
        <v>632001</v>
      </c>
      <c r="D418" s="70">
        <v>41</v>
      </c>
      <c r="E418" s="70" t="s">
        <v>595</v>
      </c>
      <c r="F418" s="88">
        <v>430</v>
      </c>
      <c r="G418" s="88">
        <v>430</v>
      </c>
      <c r="H418" s="252">
        <v>372.9</v>
      </c>
      <c r="I418" s="78">
        <f t="shared" si="60"/>
        <v>86.720930232558132</v>
      </c>
      <c r="J418" s="88">
        <v>373</v>
      </c>
      <c r="K418" s="85"/>
      <c r="L418" s="8"/>
      <c r="M418" s="8"/>
      <c r="N418" s="8"/>
      <c r="O418" s="8"/>
    </row>
    <row r="419" spans="1:21" ht="15.75" customHeight="1" x14ac:dyDescent="0.2">
      <c r="A419" s="121"/>
      <c r="B419" s="87"/>
      <c r="C419" s="99">
        <v>633016</v>
      </c>
      <c r="D419" s="70">
        <v>41</v>
      </c>
      <c r="E419" s="70" t="s">
        <v>588</v>
      </c>
      <c r="F419" s="88">
        <v>200</v>
      </c>
      <c r="G419" s="88">
        <v>200</v>
      </c>
      <c r="H419" s="252">
        <v>302.02999999999997</v>
      </c>
      <c r="I419" s="78">
        <f t="shared" si="60"/>
        <v>151.01499999999999</v>
      </c>
      <c r="J419" s="88">
        <v>302</v>
      </c>
      <c r="K419" s="85"/>
      <c r="L419" s="8"/>
      <c r="M419" s="8"/>
      <c r="N419" s="8"/>
      <c r="O419" s="8"/>
    </row>
    <row r="420" spans="1:21" ht="15.75" customHeight="1" x14ac:dyDescent="0.2">
      <c r="A420" s="121"/>
      <c r="B420" s="87"/>
      <c r="C420" s="99">
        <v>634004</v>
      </c>
      <c r="D420" s="70">
        <v>41</v>
      </c>
      <c r="E420" s="70" t="s">
        <v>191</v>
      </c>
      <c r="F420" s="88">
        <v>930</v>
      </c>
      <c r="G420" s="88">
        <v>930</v>
      </c>
      <c r="H420" s="252">
        <v>492.1</v>
      </c>
      <c r="I420" s="78">
        <f t="shared" si="60"/>
        <v>52.913978494623656</v>
      </c>
      <c r="J420" s="88">
        <v>885</v>
      </c>
      <c r="K420" s="85"/>
      <c r="L420" s="8"/>
      <c r="M420" s="8"/>
      <c r="N420" s="8"/>
      <c r="O420" s="8"/>
    </row>
    <row r="421" spans="1:21" ht="15.75" customHeight="1" x14ac:dyDescent="0.2">
      <c r="A421" s="135"/>
      <c r="B421" s="87"/>
      <c r="C421" s="99">
        <v>633006</v>
      </c>
      <c r="D421" s="70">
        <v>41</v>
      </c>
      <c r="E421" s="70" t="s">
        <v>627</v>
      </c>
      <c r="F421" s="88">
        <v>800</v>
      </c>
      <c r="G421" s="88">
        <v>800</v>
      </c>
      <c r="H421" s="252">
        <v>762.65</v>
      </c>
      <c r="I421" s="78">
        <f t="shared" si="60"/>
        <v>95.331249999999997</v>
      </c>
      <c r="J421" s="88">
        <v>853</v>
      </c>
      <c r="K421" s="85"/>
      <c r="L421" s="8"/>
      <c r="M421" s="8"/>
      <c r="N421" s="8"/>
      <c r="O421" s="8"/>
    </row>
    <row r="422" spans="1:21" ht="15.75" customHeight="1" x14ac:dyDescent="0.2">
      <c r="A422" s="242" t="s">
        <v>415</v>
      </c>
      <c r="B422" s="70"/>
      <c r="C422" s="99"/>
      <c r="D422" s="70"/>
      <c r="E422" s="76" t="s">
        <v>69</v>
      </c>
      <c r="F422" s="179">
        <f>SUM(F418:F421)</f>
        <v>2360</v>
      </c>
      <c r="G422" s="179">
        <f t="shared" ref="G422:H422" si="71">SUM(G418:G421)</f>
        <v>2360</v>
      </c>
      <c r="H422" s="311">
        <f t="shared" si="71"/>
        <v>1929.6799999999998</v>
      </c>
      <c r="I422" s="218">
        <f t="shared" si="60"/>
        <v>81.76610169491525</v>
      </c>
      <c r="J422" s="179">
        <f>SUM(J418:J421)</f>
        <v>2413</v>
      </c>
      <c r="K422" s="26">
        <f>SUM(H422)</f>
        <v>1929.6799999999998</v>
      </c>
      <c r="L422" s="26">
        <f>SUM(I422)</f>
        <v>81.76610169491525</v>
      </c>
      <c r="M422" s="26">
        <f>SUM(J422)</f>
        <v>2413</v>
      </c>
      <c r="N422" s="26" t="e">
        <f>SUM(#REF!)</f>
        <v>#REF!</v>
      </c>
      <c r="O422" s="26" t="e">
        <f>SUM(#REF!)</f>
        <v>#REF!</v>
      </c>
      <c r="R422" s="8">
        <f>SUM(F422)</f>
        <v>2360</v>
      </c>
      <c r="S422" s="8">
        <f t="shared" ref="S422:T422" si="72">SUM(G422)</f>
        <v>2360</v>
      </c>
      <c r="T422" s="8">
        <f t="shared" si="72"/>
        <v>1929.6799999999998</v>
      </c>
      <c r="U422" s="8">
        <f>SUM(J422)</f>
        <v>2413</v>
      </c>
    </row>
    <row r="423" spans="1:21" s="12" customFormat="1" ht="15.75" customHeight="1" x14ac:dyDescent="0.2">
      <c r="A423" s="114" t="s">
        <v>452</v>
      </c>
      <c r="B423" s="123" t="s">
        <v>491</v>
      </c>
      <c r="C423" s="124"/>
      <c r="D423" s="114"/>
      <c r="E423" s="114"/>
      <c r="F423" s="13"/>
      <c r="G423" s="13"/>
      <c r="H423" s="65"/>
      <c r="I423" s="13"/>
      <c r="J423" s="13"/>
      <c r="K423" s="13"/>
      <c r="L423" s="172"/>
      <c r="M423" s="8"/>
      <c r="N423" s="172"/>
      <c r="O423" s="172"/>
    </row>
    <row r="424" spans="1:21" ht="15.75" customHeight="1" x14ac:dyDescent="0.2">
      <c r="A424" s="125"/>
      <c r="B424" s="198" t="s">
        <v>612</v>
      </c>
      <c r="C424" s="98"/>
      <c r="D424" s="76"/>
      <c r="E424" s="76" t="s">
        <v>192</v>
      </c>
      <c r="F424" s="78"/>
      <c r="G424" s="78"/>
      <c r="H424" s="252"/>
      <c r="I424" s="78"/>
      <c r="J424" s="78"/>
      <c r="K424" s="13"/>
      <c r="L424" s="8"/>
      <c r="M424" s="8"/>
      <c r="N424" s="8"/>
      <c r="O424" s="8"/>
    </row>
    <row r="425" spans="1:21" ht="15.75" customHeight="1" x14ac:dyDescent="0.2">
      <c r="A425" s="242" t="s">
        <v>336</v>
      </c>
      <c r="B425" s="87"/>
      <c r="C425" s="99">
        <v>611</v>
      </c>
      <c r="D425" s="70">
        <v>41</v>
      </c>
      <c r="E425" s="70" t="s">
        <v>193</v>
      </c>
      <c r="F425" s="88">
        <v>2220</v>
      </c>
      <c r="G425" s="88">
        <v>2220</v>
      </c>
      <c r="H425" s="252">
        <v>1816.5</v>
      </c>
      <c r="I425" s="78">
        <f t="shared" si="60"/>
        <v>81.824324324324323</v>
      </c>
      <c r="J425" s="88">
        <v>2400</v>
      </c>
      <c r="K425" s="85"/>
      <c r="L425" s="8"/>
      <c r="M425" s="8"/>
      <c r="N425" s="8"/>
      <c r="O425" s="8"/>
    </row>
    <row r="426" spans="1:21" ht="15.75" customHeight="1" x14ac:dyDescent="0.2">
      <c r="A426" s="121"/>
      <c r="B426" s="87"/>
      <c r="C426" s="268" t="s">
        <v>19</v>
      </c>
      <c r="D426" s="70">
        <v>41</v>
      </c>
      <c r="E426" s="70" t="s">
        <v>194</v>
      </c>
      <c r="F426" s="88">
        <v>775</v>
      </c>
      <c r="G426" s="88">
        <v>775</v>
      </c>
      <c r="H426" s="252">
        <v>471.23</v>
      </c>
      <c r="I426" s="78">
        <f t="shared" si="60"/>
        <v>60.803870967741936</v>
      </c>
      <c r="J426" s="88">
        <v>775</v>
      </c>
      <c r="K426" s="85"/>
      <c r="L426" s="8"/>
      <c r="M426" s="8"/>
      <c r="N426" s="8"/>
      <c r="O426" s="8"/>
    </row>
    <row r="427" spans="1:21" ht="15.75" customHeight="1" x14ac:dyDescent="0.2">
      <c r="A427" s="121"/>
      <c r="B427" s="87"/>
      <c r="C427" s="99">
        <v>637015</v>
      </c>
      <c r="D427" s="70">
        <v>41</v>
      </c>
      <c r="E427" s="70" t="s">
        <v>383</v>
      </c>
      <c r="F427" s="88">
        <v>100</v>
      </c>
      <c r="G427" s="88">
        <v>100</v>
      </c>
      <c r="H427" s="252">
        <v>0</v>
      </c>
      <c r="I427" s="78">
        <f t="shared" si="60"/>
        <v>0</v>
      </c>
      <c r="J427" s="88">
        <v>100</v>
      </c>
      <c r="K427" s="85"/>
      <c r="L427" s="8"/>
      <c r="M427" s="8"/>
      <c r="N427" s="8"/>
      <c r="O427" s="8"/>
    </row>
    <row r="428" spans="1:21" ht="15.75" customHeight="1" x14ac:dyDescent="0.2">
      <c r="A428" s="121"/>
      <c r="B428" s="70"/>
      <c r="C428" s="99">
        <v>637027</v>
      </c>
      <c r="D428" s="70">
        <v>41</v>
      </c>
      <c r="E428" s="70" t="s">
        <v>384</v>
      </c>
      <c r="F428" s="78">
        <v>60</v>
      </c>
      <c r="G428" s="78">
        <v>60</v>
      </c>
      <c r="H428" s="306">
        <v>120</v>
      </c>
      <c r="I428" s="78">
        <f t="shared" si="60"/>
        <v>200</v>
      </c>
      <c r="J428" s="78">
        <v>120</v>
      </c>
      <c r="K428" s="85"/>
      <c r="L428" s="8"/>
      <c r="M428" s="8"/>
      <c r="N428" s="8"/>
      <c r="O428" s="8"/>
    </row>
    <row r="429" spans="1:21" ht="15.75" customHeight="1" x14ac:dyDescent="0.2">
      <c r="A429" s="242" t="s">
        <v>336</v>
      </c>
      <c r="B429" s="70"/>
      <c r="C429" s="99"/>
      <c r="D429" s="70"/>
      <c r="E429" s="76" t="s">
        <v>69</v>
      </c>
      <c r="F429" s="179">
        <f>SUM(F425:F428)</f>
        <v>3155</v>
      </c>
      <c r="G429" s="179">
        <f t="shared" ref="G429:H429" si="73">SUM(G425:G428)</f>
        <v>3155</v>
      </c>
      <c r="H429" s="311">
        <f t="shared" si="73"/>
        <v>2407.73</v>
      </c>
      <c r="I429" s="218">
        <f t="shared" si="60"/>
        <v>76.314738510301112</v>
      </c>
      <c r="J429" s="179">
        <f>SUM(J425:J428)</f>
        <v>3395</v>
      </c>
      <c r="K429" s="26">
        <f>SUM(H429)</f>
        <v>2407.73</v>
      </c>
      <c r="L429" s="26">
        <f>SUM(I429)</f>
        <v>76.314738510301112</v>
      </c>
      <c r="M429" s="26">
        <f>SUM(J429)</f>
        <v>3395</v>
      </c>
      <c r="N429" s="26" t="e">
        <f>SUM(#REF!)</f>
        <v>#REF!</v>
      </c>
      <c r="O429" s="26" t="e">
        <f>SUM(#REF!)</f>
        <v>#REF!</v>
      </c>
      <c r="R429" s="8">
        <f>SUM(F429)</f>
        <v>3155</v>
      </c>
      <c r="S429" s="8">
        <f t="shared" ref="S429:T429" si="74">SUM(G429)</f>
        <v>3155</v>
      </c>
      <c r="T429" s="8">
        <f t="shared" si="74"/>
        <v>2407.73</v>
      </c>
      <c r="U429" s="8">
        <f>SUM(J429)</f>
        <v>3395</v>
      </c>
    </row>
    <row r="430" spans="1:21" ht="15.75" customHeight="1" x14ac:dyDescent="0.2">
      <c r="A430" s="121"/>
      <c r="B430" s="76" t="s">
        <v>613</v>
      </c>
      <c r="C430" s="98"/>
      <c r="D430" s="76"/>
      <c r="E430" s="76" t="s">
        <v>195</v>
      </c>
      <c r="F430" s="78"/>
      <c r="G430" s="78"/>
      <c r="H430" s="306"/>
      <c r="I430" s="78"/>
      <c r="J430" s="78"/>
      <c r="K430" s="13"/>
      <c r="L430" s="8"/>
      <c r="M430" s="8"/>
      <c r="N430" s="8"/>
      <c r="O430" s="8"/>
    </row>
    <row r="431" spans="1:21" ht="15.75" customHeight="1" x14ac:dyDescent="0.2">
      <c r="A431" s="242" t="s">
        <v>415</v>
      </c>
      <c r="B431" s="70"/>
      <c r="C431" s="99">
        <v>642003</v>
      </c>
      <c r="D431" s="70">
        <v>41</v>
      </c>
      <c r="E431" s="70" t="s">
        <v>746</v>
      </c>
      <c r="F431" s="78">
        <v>3000</v>
      </c>
      <c r="G431" s="78">
        <v>3000</v>
      </c>
      <c r="H431" s="306">
        <v>1827</v>
      </c>
      <c r="I431" s="78">
        <f t="shared" si="60"/>
        <v>60.9</v>
      </c>
      <c r="J431" s="78">
        <v>3000</v>
      </c>
      <c r="K431" s="85"/>
      <c r="L431" s="8"/>
      <c r="M431" s="8"/>
      <c r="N431" s="8"/>
      <c r="O431" s="8"/>
    </row>
    <row r="432" spans="1:21" ht="15.75" customHeight="1" x14ac:dyDescent="0.2">
      <c r="A432" s="121"/>
      <c r="B432" s="70"/>
      <c r="C432" s="99">
        <v>633006</v>
      </c>
      <c r="D432" s="70">
        <v>41</v>
      </c>
      <c r="E432" s="70" t="s">
        <v>626</v>
      </c>
      <c r="F432" s="78">
        <v>2000</v>
      </c>
      <c r="G432" s="78">
        <v>2000</v>
      </c>
      <c r="H432" s="306">
        <v>0</v>
      </c>
      <c r="I432" s="78">
        <f t="shared" si="60"/>
        <v>0</v>
      </c>
      <c r="J432" s="78">
        <v>2000</v>
      </c>
      <c r="K432" s="85"/>
      <c r="L432" s="8"/>
      <c r="M432" s="8"/>
      <c r="N432" s="8"/>
      <c r="O432" s="8"/>
    </row>
    <row r="433" spans="1:21" ht="15.75" customHeight="1" thickBot="1" x14ac:dyDescent="0.25">
      <c r="A433" s="242" t="s">
        <v>415</v>
      </c>
      <c r="B433" s="126"/>
      <c r="C433" s="101"/>
      <c r="D433" s="74"/>
      <c r="E433" s="82" t="s">
        <v>69</v>
      </c>
      <c r="F433" s="227">
        <f>SUM(F431:F432)</f>
        <v>5000</v>
      </c>
      <c r="G433" s="227">
        <f t="shared" ref="G433:H433" si="75">SUM(G431:G432)</f>
        <v>5000</v>
      </c>
      <c r="H433" s="322">
        <f t="shared" si="75"/>
        <v>1827</v>
      </c>
      <c r="I433" s="223">
        <f t="shared" si="60"/>
        <v>36.54</v>
      </c>
      <c r="J433" s="227">
        <f>SUM(J431:J432)</f>
        <v>5000</v>
      </c>
      <c r="K433" s="8"/>
      <c r="L433" s="8"/>
      <c r="M433" s="8"/>
      <c r="N433" s="8"/>
      <c r="O433" s="8"/>
      <c r="R433" s="8">
        <f>SUM(F433)</f>
        <v>5000</v>
      </c>
      <c r="S433" s="8">
        <f t="shared" ref="S433:T433" si="76">SUM(G433)</f>
        <v>5000</v>
      </c>
      <c r="T433" s="8">
        <f t="shared" si="76"/>
        <v>1827</v>
      </c>
      <c r="U433" s="8">
        <f>SUM(J433)</f>
        <v>5000</v>
      </c>
    </row>
    <row r="434" spans="1:21" ht="15.75" customHeight="1" thickBot="1" x14ac:dyDescent="0.25">
      <c r="A434" s="149" t="s">
        <v>437</v>
      </c>
      <c r="B434" s="107"/>
      <c r="C434" s="150"/>
      <c r="D434" s="110"/>
      <c r="E434" s="151"/>
      <c r="F434" s="177">
        <f>SUM(R434)</f>
        <v>1976528</v>
      </c>
      <c r="G434" s="177">
        <f t="shared" ref="G434:H434" si="77">SUM(S434)</f>
        <v>2011790</v>
      </c>
      <c r="H434" s="323">
        <f t="shared" si="77"/>
        <v>1519463.8599999999</v>
      </c>
      <c r="I434" s="354">
        <f t="shared" si="60"/>
        <v>75.527955701141764</v>
      </c>
      <c r="J434" s="177">
        <f>SUM(U434)</f>
        <v>2106211</v>
      </c>
      <c r="K434" s="11">
        <f>SUM(K74:K433)</f>
        <v>1557670.39</v>
      </c>
      <c r="L434" s="11">
        <f>SUM(L74:L433)</f>
        <v>109419.07849901101</v>
      </c>
      <c r="M434" s="11">
        <f>SUM(M74:M433)</f>
        <v>2114077</v>
      </c>
      <c r="N434" s="11" t="e">
        <f>SUM(N74:N433)</f>
        <v>#REF!</v>
      </c>
      <c r="O434" s="11" t="e">
        <f>SUM(O74:O433)</f>
        <v>#REF!</v>
      </c>
      <c r="R434" s="8">
        <f>SUM(R74:R433)</f>
        <v>1976528</v>
      </c>
      <c r="S434" s="8">
        <f>SUM(S74:S433)</f>
        <v>2011790</v>
      </c>
      <c r="T434" s="8">
        <f>SUM(T74:T433)</f>
        <v>1519463.8599999999</v>
      </c>
      <c r="U434" s="8">
        <f>SUM(U74:U433)</f>
        <v>2106211</v>
      </c>
    </row>
    <row r="435" spans="1:21" ht="15.2" customHeight="1" x14ac:dyDescent="0.2">
      <c r="A435" s="91"/>
      <c r="B435" s="91"/>
      <c r="C435" s="216"/>
      <c r="D435" s="91"/>
      <c r="E435" s="211" t="s">
        <v>438</v>
      </c>
      <c r="F435" s="60"/>
      <c r="G435" s="60"/>
      <c r="H435" s="324"/>
      <c r="I435" s="13"/>
      <c r="J435" s="60"/>
      <c r="K435" s="60"/>
      <c r="L435" s="34"/>
      <c r="M435" s="66"/>
      <c r="N435" s="34"/>
      <c r="O435" s="34"/>
    </row>
    <row r="436" spans="1:21" s="14" customFormat="1" ht="15.2" customHeight="1" x14ac:dyDescent="0.2">
      <c r="A436" s="84" t="s">
        <v>413</v>
      </c>
      <c r="B436" s="104"/>
      <c r="C436" s="103"/>
      <c r="D436" s="104"/>
      <c r="E436" s="104"/>
      <c r="F436" s="13"/>
      <c r="G436" s="13"/>
      <c r="H436" s="65"/>
      <c r="I436" s="13"/>
      <c r="J436" s="13"/>
      <c r="K436" s="13"/>
      <c r="L436" s="170"/>
      <c r="M436" s="170"/>
      <c r="N436" s="170"/>
      <c r="O436" s="170"/>
    </row>
    <row r="437" spans="1:21" s="12" customFormat="1" ht="15.2" customHeight="1" x14ac:dyDescent="0.2">
      <c r="A437" s="114" t="s">
        <v>452</v>
      </c>
      <c r="B437" s="123" t="s">
        <v>492</v>
      </c>
      <c r="C437" s="124"/>
      <c r="D437" s="114"/>
      <c r="E437" s="114"/>
      <c r="F437" s="13"/>
      <c r="G437" s="13"/>
      <c r="H437" s="65"/>
      <c r="I437" s="13"/>
      <c r="J437" s="13"/>
      <c r="K437" s="13"/>
      <c r="L437" s="172"/>
      <c r="M437" s="172"/>
      <c r="N437" s="172"/>
      <c r="O437" s="172"/>
    </row>
    <row r="438" spans="1:21" ht="15.2" customHeight="1" x14ac:dyDescent="0.2">
      <c r="A438" s="76" t="s">
        <v>414</v>
      </c>
      <c r="B438" s="76" t="s">
        <v>148</v>
      </c>
      <c r="C438" s="98"/>
      <c r="D438" s="76"/>
      <c r="E438" s="76" t="s">
        <v>149</v>
      </c>
      <c r="F438" s="78"/>
      <c r="G438" s="78"/>
      <c r="H438" s="306"/>
      <c r="I438" s="78"/>
      <c r="J438" s="78"/>
      <c r="K438" s="13"/>
      <c r="L438" s="8"/>
      <c r="M438" s="8"/>
      <c r="N438" s="8"/>
      <c r="O438" s="8"/>
    </row>
    <row r="439" spans="1:21" ht="15.2" customHeight="1" x14ac:dyDescent="0.2">
      <c r="A439" s="70"/>
      <c r="B439" s="76" t="s">
        <v>148</v>
      </c>
      <c r="C439" s="99">
        <v>717001</v>
      </c>
      <c r="D439" s="99">
        <v>41.46</v>
      </c>
      <c r="E439" s="70" t="s">
        <v>585</v>
      </c>
      <c r="F439" s="78">
        <v>67100</v>
      </c>
      <c r="G439" s="78">
        <v>0</v>
      </c>
      <c r="H439" s="306">
        <v>0</v>
      </c>
      <c r="I439" s="78">
        <v>0</v>
      </c>
      <c r="J439" s="78">
        <v>0</v>
      </c>
      <c r="K439" s="78">
        <v>118186</v>
      </c>
      <c r="L439" s="78">
        <v>118186</v>
      </c>
      <c r="M439" s="78">
        <v>118186</v>
      </c>
      <c r="N439" s="78">
        <v>118186</v>
      </c>
      <c r="O439" s="78">
        <v>118186</v>
      </c>
    </row>
    <row r="440" spans="1:21" ht="15.2" customHeight="1" x14ac:dyDescent="0.2">
      <c r="A440" s="70"/>
      <c r="B440" s="76" t="s">
        <v>148</v>
      </c>
      <c r="C440" s="99">
        <v>717002</v>
      </c>
      <c r="D440" s="275">
        <v>41.43</v>
      </c>
      <c r="E440" s="70" t="s">
        <v>782</v>
      </c>
      <c r="F440" s="78">
        <v>0</v>
      </c>
      <c r="G440" s="78">
        <v>21369</v>
      </c>
      <c r="H440" s="306">
        <v>21697.38</v>
      </c>
      <c r="I440" s="78">
        <f t="shared" si="60"/>
        <v>101.53671205952548</v>
      </c>
      <c r="J440" s="78">
        <v>21697</v>
      </c>
      <c r="K440" s="13"/>
      <c r="L440" s="8"/>
      <c r="M440" s="8"/>
      <c r="N440" s="8"/>
      <c r="O440" s="8"/>
    </row>
    <row r="441" spans="1:21" ht="15.2" customHeight="1" x14ac:dyDescent="0.2">
      <c r="A441" s="70"/>
      <c r="B441" s="76" t="s">
        <v>148</v>
      </c>
      <c r="C441" s="99">
        <v>711001</v>
      </c>
      <c r="D441" s="99">
        <v>41</v>
      </c>
      <c r="E441" s="70" t="s">
        <v>712</v>
      </c>
      <c r="F441" s="78">
        <v>0</v>
      </c>
      <c r="G441" s="78">
        <v>3696</v>
      </c>
      <c r="H441" s="306">
        <v>3696</v>
      </c>
      <c r="I441" s="78">
        <f t="shared" si="60"/>
        <v>100</v>
      </c>
      <c r="J441" s="78">
        <v>3696</v>
      </c>
      <c r="K441" s="13"/>
      <c r="L441" s="8"/>
      <c r="M441" s="8"/>
      <c r="N441" s="8"/>
      <c r="O441" s="8"/>
    </row>
    <row r="442" spans="1:21" ht="15.2" customHeight="1" x14ac:dyDescent="0.2">
      <c r="A442" s="70"/>
      <c r="B442" s="76" t="s">
        <v>148</v>
      </c>
      <c r="C442" s="99" t="s">
        <v>869</v>
      </c>
      <c r="D442" s="99">
        <v>41</v>
      </c>
      <c r="E442" s="202" t="s">
        <v>870</v>
      </c>
      <c r="F442" s="78">
        <v>0</v>
      </c>
      <c r="G442" s="78">
        <v>0</v>
      </c>
      <c r="H442" s="306">
        <v>0</v>
      </c>
      <c r="I442" s="78">
        <v>0</v>
      </c>
      <c r="J442" s="78">
        <v>3575</v>
      </c>
      <c r="K442" s="13"/>
      <c r="L442" s="8"/>
      <c r="M442" s="8"/>
      <c r="N442" s="8"/>
      <c r="O442" s="8"/>
    </row>
    <row r="443" spans="1:21" ht="15.2" customHeight="1" x14ac:dyDescent="0.2">
      <c r="A443" s="70"/>
      <c r="B443" s="76" t="s">
        <v>148</v>
      </c>
      <c r="C443" s="99">
        <v>716</v>
      </c>
      <c r="D443" s="99">
        <v>41</v>
      </c>
      <c r="E443" s="70" t="s">
        <v>775</v>
      </c>
      <c r="F443" s="78">
        <v>0</v>
      </c>
      <c r="G443" s="78">
        <v>26150</v>
      </c>
      <c r="H443" s="306">
        <v>15814.1</v>
      </c>
      <c r="I443" s="78">
        <f t="shared" si="60"/>
        <v>60.474569789674959</v>
      </c>
      <c r="J443" s="78">
        <v>15814</v>
      </c>
      <c r="K443" s="13"/>
      <c r="L443" s="8"/>
      <c r="M443" s="8"/>
      <c r="N443" s="8"/>
      <c r="O443" s="8"/>
    </row>
    <row r="444" spans="1:21" ht="15.2" customHeight="1" x14ac:dyDescent="0.2">
      <c r="A444" s="70"/>
      <c r="B444" s="76" t="s">
        <v>148</v>
      </c>
      <c r="C444" s="99">
        <v>716</v>
      </c>
      <c r="D444" s="99">
        <v>41</v>
      </c>
      <c r="E444" s="70" t="s">
        <v>776</v>
      </c>
      <c r="F444" s="78">
        <v>0</v>
      </c>
      <c r="G444" s="78">
        <v>8100</v>
      </c>
      <c r="H444" s="306">
        <v>0</v>
      </c>
      <c r="I444" s="78">
        <f t="shared" si="60"/>
        <v>0</v>
      </c>
      <c r="J444" s="78">
        <v>8100</v>
      </c>
      <c r="K444" s="13"/>
      <c r="L444" s="8"/>
      <c r="M444" s="8"/>
      <c r="N444" s="8"/>
      <c r="O444" s="8"/>
    </row>
    <row r="445" spans="1:21" ht="15.2" customHeight="1" x14ac:dyDescent="0.2">
      <c r="A445" s="70"/>
      <c r="B445" s="76" t="s">
        <v>148</v>
      </c>
      <c r="C445" s="99">
        <v>716</v>
      </c>
      <c r="D445" s="99">
        <v>41</v>
      </c>
      <c r="E445" s="70" t="s">
        <v>777</v>
      </c>
      <c r="F445" s="78">
        <v>0</v>
      </c>
      <c r="G445" s="78">
        <v>3000</v>
      </c>
      <c r="H445" s="306">
        <v>3328</v>
      </c>
      <c r="I445" s="78">
        <f t="shared" si="60"/>
        <v>110.93333333333332</v>
      </c>
      <c r="J445" s="78">
        <v>3328</v>
      </c>
      <c r="K445" s="13"/>
      <c r="L445" s="8"/>
      <c r="M445" s="8"/>
      <c r="N445" s="8"/>
      <c r="O445" s="8"/>
    </row>
    <row r="446" spans="1:21" ht="15.2" customHeight="1" x14ac:dyDescent="0.2">
      <c r="A446" s="70"/>
      <c r="B446" s="76" t="s">
        <v>148</v>
      </c>
      <c r="C446" s="99">
        <v>716</v>
      </c>
      <c r="D446" s="99">
        <v>41</v>
      </c>
      <c r="E446" s="70" t="s">
        <v>778</v>
      </c>
      <c r="F446" s="78">
        <v>0</v>
      </c>
      <c r="G446" s="78">
        <v>0</v>
      </c>
      <c r="H446" s="306">
        <v>630</v>
      </c>
      <c r="I446" s="78">
        <v>0</v>
      </c>
      <c r="J446" s="78">
        <v>630</v>
      </c>
      <c r="K446" s="13"/>
      <c r="L446" s="8"/>
      <c r="M446" s="8"/>
      <c r="N446" s="8"/>
      <c r="O446" s="8"/>
    </row>
    <row r="447" spans="1:21" ht="15.2" customHeight="1" x14ac:dyDescent="0.2">
      <c r="A447" s="70"/>
      <c r="B447" s="76" t="s">
        <v>148</v>
      </c>
      <c r="C447" s="99">
        <v>716</v>
      </c>
      <c r="D447" s="99">
        <v>41</v>
      </c>
      <c r="E447" s="70" t="s">
        <v>780</v>
      </c>
      <c r="F447" s="78">
        <v>0</v>
      </c>
      <c r="G447" s="78">
        <v>0</v>
      </c>
      <c r="H447" s="306">
        <v>550</v>
      </c>
      <c r="I447" s="78">
        <v>0</v>
      </c>
      <c r="J447" s="78">
        <v>550</v>
      </c>
      <c r="K447" s="13"/>
      <c r="L447" s="8"/>
      <c r="M447" s="8"/>
      <c r="N447" s="8"/>
      <c r="O447" s="8"/>
    </row>
    <row r="448" spans="1:21" ht="15.2" customHeight="1" x14ac:dyDescent="0.2">
      <c r="A448" s="70"/>
      <c r="B448" s="255" t="s">
        <v>701</v>
      </c>
      <c r="C448" s="99">
        <v>712001</v>
      </c>
      <c r="D448" s="99">
        <v>41</v>
      </c>
      <c r="E448" s="70" t="s">
        <v>702</v>
      </c>
      <c r="F448" s="78">
        <v>8175</v>
      </c>
      <c r="G448" s="78">
        <v>8175</v>
      </c>
      <c r="H448" s="306">
        <v>8175</v>
      </c>
      <c r="I448" s="78">
        <f t="shared" si="60"/>
        <v>100</v>
      </c>
      <c r="J448" s="78">
        <v>8175</v>
      </c>
      <c r="K448" s="78">
        <v>1000</v>
      </c>
      <c r="L448" s="78">
        <v>1000</v>
      </c>
      <c r="M448" s="78">
        <v>1000</v>
      </c>
      <c r="N448" s="78">
        <v>1000</v>
      </c>
      <c r="O448" s="78">
        <v>1000</v>
      </c>
    </row>
    <row r="449" spans="1:15" ht="15.2" customHeight="1" x14ac:dyDescent="0.2">
      <c r="A449" s="70"/>
      <c r="B449" s="255" t="s">
        <v>701</v>
      </c>
      <c r="C449" s="99">
        <v>716</v>
      </c>
      <c r="D449" s="99">
        <v>41</v>
      </c>
      <c r="E449" s="70" t="s">
        <v>785</v>
      </c>
      <c r="F449" s="78">
        <v>0</v>
      </c>
      <c r="G449" s="78">
        <v>4800</v>
      </c>
      <c r="H449" s="306">
        <v>0</v>
      </c>
      <c r="I449" s="78">
        <f t="shared" si="60"/>
        <v>0</v>
      </c>
      <c r="J449" s="78">
        <v>4900</v>
      </c>
      <c r="K449" s="13"/>
      <c r="L449" s="8"/>
      <c r="M449" s="8"/>
      <c r="N449" s="8"/>
      <c r="O449" s="8"/>
    </row>
    <row r="450" spans="1:15" ht="15.2" customHeight="1" x14ac:dyDescent="0.2">
      <c r="A450" s="70"/>
      <c r="B450" s="255" t="s">
        <v>701</v>
      </c>
      <c r="C450" s="99">
        <v>717002</v>
      </c>
      <c r="D450" s="99">
        <v>41</v>
      </c>
      <c r="E450" s="202" t="s">
        <v>868</v>
      </c>
      <c r="F450" s="78">
        <v>60000</v>
      </c>
      <c r="G450" s="78">
        <v>25761</v>
      </c>
      <c r="H450" s="306">
        <v>12756</v>
      </c>
      <c r="I450" s="78">
        <f t="shared" si="60"/>
        <v>49.516711307790843</v>
      </c>
      <c r="J450" s="78">
        <v>25000</v>
      </c>
      <c r="K450" s="13"/>
      <c r="L450" s="8"/>
      <c r="M450" s="8"/>
      <c r="N450" s="8"/>
      <c r="O450" s="8"/>
    </row>
    <row r="451" spans="1:15" ht="15.2" customHeight="1" x14ac:dyDescent="0.2">
      <c r="A451" s="70"/>
      <c r="B451" s="255" t="s">
        <v>701</v>
      </c>
      <c r="C451" s="99">
        <v>717002</v>
      </c>
      <c r="D451" s="99" t="s">
        <v>768</v>
      </c>
      <c r="E451" s="70" t="s">
        <v>769</v>
      </c>
      <c r="F451" s="78">
        <v>0</v>
      </c>
      <c r="G451" s="78">
        <v>0</v>
      </c>
      <c r="H451" s="306">
        <v>12350</v>
      </c>
      <c r="I451" s="78">
        <v>0</v>
      </c>
      <c r="J451" s="78">
        <v>12350</v>
      </c>
      <c r="K451" s="13"/>
      <c r="L451" s="8"/>
      <c r="M451" s="8"/>
      <c r="N451" s="8"/>
      <c r="O451" s="8"/>
    </row>
    <row r="452" spans="1:15" ht="15.2" customHeight="1" x14ac:dyDescent="0.2">
      <c r="A452" s="70"/>
      <c r="B452" s="255" t="s">
        <v>148</v>
      </c>
      <c r="C452" s="99" t="s">
        <v>713</v>
      </c>
      <c r="D452" s="99">
        <v>41</v>
      </c>
      <c r="E452" s="70" t="s">
        <v>714</v>
      </c>
      <c r="F452" s="78">
        <v>0</v>
      </c>
      <c r="G452" s="78">
        <v>0</v>
      </c>
      <c r="H452" s="306">
        <v>0</v>
      </c>
      <c r="I452" s="78">
        <v>0</v>
      </c>
      <c r="J452" s="78">
        <v>5000</v>
      </c>
      <c r="K452" s="13"/>
      <c r="L452" s="8"/>
      <c r="M452" s="8"/>
      <c r="N452" s="8"/>
      <c r="O452" s="8"/>
    </row>
    <row r="453" spans="1:15" ht="15.2" customHeight="1" x14ac:dyDescent="0.2">
      <c r="A453" s="70"/>
      <c r="B453" s="255" t="s">
        <v>148</v>
      </c>
      <c r="C453" s="99">
        <v>713004</v>
      </c>
      <c r="D453" s="99">
        <v>1318</v>
      </c>
      <c r="E453" s="70" t="s">
        <v>871</v>
      </c>
      <c r="F453" s="78">
        <v>0</v>
      </c>
      <c r="G453" s="78">
        <v>0</v>
      </c>
      <c r="H453" s="306">
        <v>0</v>
      </c>
      <c r="I453" s="78">
        <v>0</v>
      </c>
      <c r="J453" s="78">
        <v>4900</v>
      </c>
      <c r="K453" s="13"/>
      <c r="L453" s="8"/>
      <c r="M453" s="8"/>
      <c r="N453" s="8"/>
      <c r="O453" s="8"/>
    </row>
    <row r="454" spans="1:15" ht="15.2" customHeight="1" x14ac:dyDescent="0.2">
      <c r="A454" s="70"/>
      <c r="B454" s="255" t="s">
        <v>148</v>
      </c>
      <c r="C454" s="99">
        <v>713004</v>
      </c>
      <c r="D454" s="99">
        <v>41</v>
      </c>
      <c r="E454" s="70" t="s">
        <v>872</v>
      </c>
      <c r="F454" s="78">
        <v>0</v>
      </c>
      <c r="G454" s="78">
        <v>12000</v>
      </c>
      <c r="H454" s="306">
        <v>783.46</v>
      </c>
      <c r="I454" s="78">
        <f t="shared" si="60"/>
        <v>6.5288333333333339</v>
      </c>
      <c r="J454" s="78">
        <v>17729</v>
      </c>
      <c r="K454" s="13"/>
      <c r="L454" s="8"/>
      <c r="M454" s="8"/>
      <c r="N454" s="8"/>
      <c r="O454" s="8"/>
    </row>
    <row r="455" spans="1:15" ht="15.2" customHeight="1" x14ac:dyDescent="0.2">
      <c r="A455" s="70"/>
      <c r="B455" s="76" t="s">
        <v>148</v>
      </c>
      <c r="C455" s="99">
        <v>717002</v>
      </c>
      <c r="D455" s="99">
        <v>41</v>
      </c>
      <c r="E455" s="70" t="s">
        <v>781</v>
      </c>
      <c r="F455" s="78">
        <v>0</v>
      </c>
      <c r="G455" s="78">
        <v>15000</v>
      </c>
      <c r="H455" s="306">
        <v>9000</v>
      </c>
      <c r="I455" s="78">
        <f t="shared" ref="I455:I498" si="78">SUM(H455/G455)*100</f>
        <v>60</v>
      </c>
      <c r="J455" s="78">
        <v>17361</v>
      </c>
      <c r="K455" s="13"/>
      <c r="L455" s="8"/>
      <c r="M455" s="8"/>
      <c r="N455" s="8"/>
      <c r="O455" s="8"/>
    </row>
    <row r="456" spans="1:15" ht="15.2" customHeight="1" x14ac:dyDescent="0.2">
      <c r="A456" s="70"/>
      <c r="B456" s="76" t="s">
        <v>148</v>
      </c>
      <c r="C456" s="99">
        <v>717002</v>
      </c>
      <c r="D456" s="99">
        <v>41</v>
      </c>
      <c r="E456" s="70" t="s">
        <v>783</v>
      </c>
      <c r="F456" s="78">
        <v>0</v>
      </c>
      <c r="G456" s="78">
        <v>20000</v>
      </c>
      <c r="H456" s="306">
        <v>7000</v>
      </c>
      <c r="I456" s="78">
        <f t="shared" si="78"/>
        <v>35</v>
      </c>
      <c r="J456" s="78">
        <v>21512</v>
      </c>
      <c r="K456" s="13"/>
      <c r="L456" s="8"/>
      <c r="M456" s="8"/>
      <c r="N456" s="8"/>
      <c r="O456" s="8"/>
    </row>
    <row r="457" spans="1:15" ht="15.2" customHeight="1" x14ac:dyDescent="0.2">
      <c r="A457" s="70"/>
      <c r="B457" s="76" t="s">
        <v>148</v>
      </c>
      <c r="C457" s="99">
        <v>713004</v>
      </c>
      <c r="D457" s="99">
        <v>41</v>
      </c>
      <c r="E457" s="70" t="s">
        <v>784</v>
      </c>
      <c r="F457" s="78">
        <v>0</v>
      </c>
      <c r="G457" s="78">
        <v>0</v>
      </c>
      <c r="H457" s="306">
        <v>3954.88</v>
      </c>
      <c r="I457" s="78">
        <v>0</v>
      </c>
      <c r="J457" s="78">
        <v>3955</v>
      </c>
      <c r="K457" s="13"/>
      <c r="L457" s="8"/>
      <c r="M457" s="8"/>
      <c r="N457" s="8"/>
      <c r="O457" s="8"/>
    </row>
    <row r="458" spans="1:15" ht="15.2" customHeight="1" x14ac:dyDescent="0.2">
      <c r="A458" s="70"/>
      <c r="B458" s="255" t="s">
        <v>148</v>
      </c>
      <c r="C458" s="99">
        <v>717001</v>
      </c>
      <c r="D458" s="70">
        <v>43</v>
      </c>
      <c r="E458" s="70" t="s">
        <v>863</v>
      </c>
      <c r="F458" s="78">
        <v>14000</v>
      </c>
      <c r="G458" s="78">
        <v>14000</v>
      </c>
      <c r="H458" s="306">
        <v>49000</v>
      </c>
      <c r="I458" s="78">
        <f t="shared" si="78"/>
        <v>350</v>
      </c>
      <c r="J458" s="78">
        <v>49000</v>
      </c>
      <c r="K458" s="13"/>
      <c r="L458" s="8"/>
      <c r="M458" s="8"/>
      <c r="N458" s="8"/>
      <c r="O458" s="8"/>
    </row>
    <row r="459" spans="1:15" ht="15.2" customHeight="1" x14ac:dyDescent="0.2">
      <c r="A459" s="70"/>
      <c r="B459" s="255" t="s">
        <v>148</v>
      </c>
      <c r="C459" s="99">
        <v>717001</v>
      </c>
      <c r="D459" s="70">
        <v>1318</v>
      </c>
      <c r="E459" s="345" t="s">
        <v>864</v>
      </c>
      <c r="F459" s="78">
        <v>0</v>
      </c>
      <c r="G459" s="78">
        <v>0</v>
      </c>
      <c r="H459" s="306">
        <v>47388.4</v>
      </c>
      <c r="I459" s="78">
        <v>0</v>
      </c>
      <c r="J459" s="78">
        <v>47388</v>
      </c>
      <c r="K459" s="13"/>
      <c r="L459" s="8"/>
      <c r="M459" s="8"/>
      <c r="N459" s="8"/>
      <c r="O459" s="8"/>
    </row>
    <row r="460" spans="1:15" ht="15.2" customHeight="1" x14ac:dyDescent="0.2">
      <c r="A460" s="70"/>
      <c r="B460" s="255" t="s">
        <v>148</v>
      </c>
      <c r="C460" s="99" t="s">
        <v>747</v>
      </c>
      <c r="D460" s="70">
        <v>41</v>
      </c>
      <c r="E460" s="70" t="s">
        <v>786</v>
      </c>
      <c r="F460" s="78">
        <v>42000</v>
      </c>
      <c r="G460" s="78">
        <v>52200</v>
      </c>
      <c r="H460" s="306">
        <v>59039.9</v>
      </c>
      <c r="I460" s="78">
        <f t="shared" si="78"/>
        <v>113.10325670498085</v>
      </c>
      <c r="J460" s="78">
        <v>59040</v>
      </c>
      <c r="K460" s="13"/>
      <c r="L460" s="8"/>
      <c r="M460" s="8"/>
      <c r="N460" s="8"/>
      <c r="O460" s="8"/>
    </row>
    <row r="461" spans="1:15" ht="15.2" customHeight="1" x14ac:dyDescent="0.2">
      <c r="A461" s="70"/>
      <c r="B461" s="255" t="s">
        <v>99</v>
      </c>
      <c r="C461" s="99">
        <v>717002</v>
      </c>
      <c r="D461" s="70">
        <v>41</v>
      </c>
      <c r="E461" s="70" t="s">
        <v>748</v>
      </c>
      <c r="F461" s="78">
        <v>25000</v>
      </c>
      <c r="G461" s="78">
        <v>25000</v>
      </c>
      <c r="H461" s="306">
        <v>19649.84</v>
      </c>
      <c r="I461" s="78">
        <f t="shared" si="78"/>
        <v>78.59935999999999</v>
      </c>
      <c r="J461" s="78">
        <v>28695</v>
      </c>
      <c r="K461" s="13"/>
      <c r="L461" s="8"/>
      <c r="M461" s="8"/>
      <c r="N461" s="8"/>
      <c r="O461" s="8"/>
    </row>
    <row r="462" spans="1:15" ht="15.2" customHeight="1" x14ac:dyDescent="0.2">
      <c r="A462" s="70"/>
      <c r="B462" s="255" t="s">
        <v>137</v>
      </c>
      <c r="C462" s="99">
        <v>713004</v>
      </c>
      <c r="D462" s="70">
        <v>111</v>
      </c>
      <c r="E462" s="70" t="s">
        <v>770</v>
      </c>
      <c r="F462" s="78">
        <v>0</v>
      </c>
      <c r="G462" s="78">
        <v>36360</v>
      </c>
      <c r="H462" s="306">
        <v>5386</v>
      </c>
      <c r="I462" s="78">
        <f t="shared" si="78"/>
        <v>14.812981298129813</v>
      </c>
      <c r="J462" s="78">
        <v>5386</v>
      </c>
      <c r="K462" s="13"/>
      <c r="L462" s="8"/>
      <c r="M462" s="8"/>
      <c r="N462" s="8"/>
      <c r="O462" s="8"/>
    </row>
    <row r="463" spans="1:15" ht="15.2" customHeight="1" x14ac:dyDescent="0.2">
      <c r="A463" s="70"/>
      <c r="B463" s="255" t="s">
        <v>137</v>
      </c>
      <c r="C463" s="99">
        <v>713004</v>
      </c>
      <c r="D463" s="70">
        <v>41</v>
      </c>
      <c r="E463" s="70" t="s">
        <v>771</v>
      </c>
      <c r="F463" s="78">
        <v>0</v>
      </c>
      <c r="G463" s="78">
        <v>1820</v>
      </c>
      <c r="H463" s="306">
        <v>284</v>
      </c>
      <c r="I463" s="78">
        <f t="shared" si="78"/>
        <v>15.604395604395604</v>
      </c>
      <c r="J463" s="78">
        <v>284</v>
      </c>
      <c r="K463" s="13"/>
      <c r="L463" s="8"/>
      <c r="M463" s="8"/>
      <c r="N463" s="8"/>
      <c r="O463" s="8"/>
    </row>
    <row r="464" spans="1:15" ht="15.2" customHeight="1" x14ac:dyDescent="0.2">
      <c r="A464" s="70"/>
      <c r="B464" s="255" t="s">
        <v>137</v>
      </c>
      <c r="C464" s="99">
        <v>716</v>
      </c>
      <c r="D464" s="99">
        <v>41</v>
      </c>
      <c r="E464" s="70" t="s">
        <v>779</v>
      </c>
      <c r="F464" s="78">
        <v>0</v>
      </c>
      <c r="G464" s="78">
        <v>0</v>
      </c>
      <c r="H464" s="306">
        <v>936</v>
      </c>
      <c r="I464" s="78">
        <v>0</v>
      </c>
      <c r="J464" s="78">
        <v>936</v>
      </c>
      <c r="K464" s="13"/>
      <c r="L464" s="8"/>
      <c r="M464" s="8"/>
      <c r="N464" s="8"/>
      <c r="O464" s="8"/>
    </row>
    <row r="465" spans="1:21" ht="15.2" customHeight="1" x14ac:dyDescent="0.2">
      <c r="A465" s="70"/>
      <c r="B465" s="255" t="s">
        <v>137</v>
      </c>
      <c r="C465" s="99">
        <v>716</v>
      </c>
      <c r="D465" s="70">
        <v>41</v>
      </c>
      <c r="E465" s="70" t="s">
        <v>772</v>
      </c>
      <c r="F465" s="78">
        <v>0</v>
      </c>
      <c r="G465" s="78">
        <v>4800</v>
      </c>
      <c r="H465" s="306">
        <v>4880</v>
      </c>
      <c r="I465" s="78">
        <f t="shared" si="78"/>
        <v>101.66666666666666</v>
      </c>
      <c r="J465" s="78">
        <v>4880</v>
      </c>
      <c r="K465" s="13"/>
      <c r="L465" s="8"/>
      <c r="M465" s="8"/>
      <c r="N465" s="8"/>
      <c r="O465" s="8"/>
    </row>
    <row r="466" spans="1:21" ht="15.2" customHeight="1" x14ac:dyDescent="0.2">
      <c r="A466" s="70"/>
      <c r="B466" s="255" t="s">
        <v>137</v>
      </c>
      <c r="C466" s="99" t="s">
        <v>774</v>
      </c>
      <c r="D466" s="70">
        <v>41</v>
      </c>
      <c r="E466" s="70" t="s">
        <v>773</v>
      </c>
      <c r="F466" s="78">
        <v>0</v>
      </c>
      <c r="G466" s="78">
        <v>1000</v>
      </c>
      <c r="H466" s="306">
        <v>573.6</v>
      </c>
      <c r="I466" s="78">
        <f t="shared" si="78"/>
        <v>57.36</v>
      </c>
      <c r="J466" s="78">
        <v>574</v>
      </c>
      <c r="K466" s="13"/>
      <c r="L466" s="8"/>
      <c r="M466" s="8"/>
      <c r="N466" s="8"/>
      <c r="O466" s="8"/>
    </row>
    <row r="467" spans="1:21" ht="15.2" customHeight="1" x14ac:dyDescent="0.2">
      <c r="A467" s="70"/>
      <c r="B467" s="255" t="s">
        <v>671</v>
      </c>
      <c r="C467" s="99">
        <v>714001</v>
      </c>
      <c r="D467" s="70">
        <v>41</v>
      </c>
      <c r="E467" s="70" t="s">
        <v>878</v>
      </c>
      <c r="F467" s="78">
        <v>0</v>
      </c>
      <c r="G467" s="78">
        <v>0</v>
      </c>
      <c r="H467" s="306">
        <v>0</v>
      </c>
      <c r="I467" s="78">
        <v>0</v>
      </c>
      <c r="J467" s="78">
        <v>5000</v>
      </c>
      <c r="K467" s="13"/>
      <c r="L467" s="8"/>
      <c r="M467" s="8"/>
      <c r="N467" s="8"/>
      <c r="O467" s="8"/>
    </row>
    <row r="468" spans="1:21" ht="15.2" customHeight="1" thickBot="1" x14ac:dyDescent="0.25">
      <c r="A468" s="83" t="s">
        <v>121</v>
      </c>
      <c r="B468" s="95"/>
      <c r="C468" s="101"/>
      <c r="D468" s="74"/>
      <c r="E468" s="82" t="s">
        <v>69</v>
      </c>
      <c r="F468" s="228">
        <f>SUM(F439:F467)</f>
        <v>216275</v>
      </c>
      <c r="G468" s="228">
        <f t="shared" ref="G468:H468" si="79">SUM(G439:G467)</f>
        <v>283231</v>
      </c>
      <c r="H468" s="325">
        <f t="shared" si="79"/>
        <v>286872.56</v>
      </c>
      <c r="I468" s="223">
        <f t="shared" si="78"/>
        <v>101.28572084270438</v>
      </c>
      <c r="J468" s="228">
        <f>SUM(J440:J467)</f>
        <v>379455</v>
      </c>
      <c r="K468" s="34">
        <f>SUM(H468)</f>
        <v>286872.56</v>
      </c>
      <c r="L468" s="34">
        <f>SUM(I468)</f>
        <v>101.28572084270438</v>
      </c>
      <c r="M468" s="34">
        <f>SUM(J468)</f>
        <v>379455</v>
      </c>
      <c r="N468" s="34" t="e">
        <f>SUM(#REF!)</f>
        <v>#REF!</v>
      </c>
      <c r="O468" s="34" t="e">
        <f>SUM(#REF!)</f>
        <v>#REF!</v>
      </c>
      <c r="R468" s="8">
        <f>SUM(F468)</f>
        <v>216275</v>
      </c>
      <c r="S468" s="8">
        <f t="shared" ref="S468:T468" si="80">SUM(G468)</f>
        <v>283231</v>
      </c>
      <c r="T468" s="8">
        <f t="shared" si="80"/>
        <v>286872.56</v>
      </c>
      <c r="U468" s="8">
        <f>SUM(J468)</f>
        <v>379455</v>
      </c>
    </row>
    <row r="469" spans="1:21" ht="15.2" customHeight="1" thickBot="1" x14ac:dyDescent="0.25">
      <c r="A469" s="149" t="s">
        <v>439</v>
      </c>
      <c r="B469" s="107"/>
      <c r="C469" s="150"/>
      <c r="D469" s="110"/>
      <c r="E469" s="107"/>
      <c r="F469" s="90">
        <f>SUM(R469)</f>
        <v>216275</v>
      </c>
      <c r="G469" s="90">
        <f t="shared" ref="G469:H469" si="81">SUM(S469)</f>
        <v>283231</v>
      </c>
      <c r="H469" s="326">
        <f t="shared" si="81"/>
        <v>286872.56</v>
      </c>
      <c r="I469" s="354">
        <f t="shared" si="78"/>
        <v>101.28572084270438</v>
      </c>
      <c r="J469" s="90">
        <f>SUM(U469)</f>
        <v>379455</v>
      </c>
      <c r="K469" s="60">
        <f t="shared" ref="K469:O469" si="82">SUM(K468)</f>
        <v>286872.56</v>
      </c>
      <c r="L469" s="60">
        <f t="shared" si="82"/>
        <v>101.28572084270438</v>
      </c>
      <c r="M469" s="60">
        <f t="shared" si="82"/>
        <v>379455</v>
      </c>
      <c r="N469" s="60" t="e">
        <f t="shared" si="82"/>
        <v>#REF!</v>
      </c>
      <c r="O469" s="60" t="e">
        <f t="shared" si="82"/>
        <v>#REF!</v>
      </c>
      <c r="R469" s="8">
        <f>SUM(R468)</f>
        <v>216275</v>
      </c>
      <c r="S469" s="8">
        <f t="shared" ref="S469:U469" si="83">SUM(S468)</f>
        <v>283231</v>
      </c>
      <c r="T469" s="8">
        <f t="shared" si="83"/>
        <v>286872.56</v>
      </c>
      <c r="U469" s="8">
        <f t="shared" si="83"/>
        <v>379455</v>
      </c>
    </row>
    <row r="470" spans="1:21" ht="15.75" customHeight="1" x14ac:dyDescent="0.2">
      <c r="A470" s="91"/>
      <c r="B470" s="91"/>
      <c r="C470" s="162"/>
      <c r="D470" s="116"/>
      <c r="E470" s="116" t="s">
        <v>440</v>
      </c>
      <c r="F470" s="60"/>
      <c r="G470" s="60"/>
      <c r="H470" s="324"/>
      <c r="I470" s="13"/>
      <c r="J470" s="60"/>
      <c r="K470" s="60"/>
      <c r="L470" s="34"/>
      <c r="M470" s="34"/>
      <c r="N470" s="34"/>
      <c r="O470" s="34"/>
    </row>
    <row r="471" spans="1:21" s="14" customFormat="1" ht="15.75" customHeight="1" x14ac:dyDescent="0.2">
      <c r="A471" s="84" t="s">
        <v>317</v>
      </c>
      <c r="B471" s="84"/>
      <c r="C471" s="131"/>
      <c r="D471" s="84"/>
      <c r="E471" s="104"/>
      <c r="F471" s="13"/>
      <c r="G471" s="13"/>
      <c r="H471" s="65"/>
      <c r="I471" s="13"/>
      <c r="J471" s="13"/>
      <c r="K471" s="13"/>
      <c r="L471" s="174"/>
      <c r="M471" s="174"/>
      <c r="N471" s="174"/>
      <c r="O471" s="174"/>
    </row>
    <row r="472" spans="1:21" s="12" customFormat="1" ht="15.75" customHeight="1" x14ac:dyDescent="0.2">
      <c r="A472" s="114" t="s">
        <v>452</v>
      </c>
      <c r="B472" s="123" t="s">
        <v>493</v>
      </c>
      <c r="C472" s="124"/>
      <c r="D472" s="114"/>
      <c r="E472" s="108" t="s">
        <v>88</v>
      </c>
      <c r="F472" s="13"/>
      <c r="G472" s="13"/>
      <c r="H472" s="314"/>
      <c r="I472" s="13"/>
      <c r="J472" s="13"/>
      <c r="K472" s="13"/>
      <c r="L472" s="175"/>
      <c r="M472" s="175"/>
      <c r="N472" s="175"/>
      <c r="O472" s="175"/>
    </row>
    <row r="473" spans="1:21" ht="15.75" customHeight="1" x14ac:dyDescent="0.2">
      <c r="A473" s="125" t="s">
        <v>433</v>
      </c>
      <c r="B473" s="83" t="s">
        <v>87</v>
      </c>
      <c r="C473" s="99">
        <v>821005</v>
      </c>
      <c r="D473" s="70">
        <v>41</v>
      </c>
      <c r="E473" s="77" t="s">
        <v>3</v>
      </c>
      <c r="F473" s="88">
        <v>6812</v>
      </c>
      <c r="G473" s="88">
        <v>6812</v>
      </c>
      <c r="H473" s="252">
        <v>6287</v>
      </c>
      <c r="I473" s="78">
        <f t="shared" si="78"/>
        <v>92.293012331180265</v>
      </c>
      <c r="J473" s="88">
        <v>6812</v>
      </c>
      <c r="K473" s="85"/>
      <c r="L473" s="34"/>
      <c r="M473" s="34"/>
      <c r="N473" s="34"/>
      <c r="O473" s="34"/>
    </row>
    <row r="474" spans="1:21" ht="15.75" customHeight="1" x14ac:dyDescent="0.2">
      <c r="A474" s="125"/>
      <c r="B474" s="83"/>
      <c r="C474" s="268" t="s">
        <v>197</v>
      </c>
      <c r="D474" s="70">
        <v>41</v>
      </c>
      <c r="E474" s="70" t="s">
        <v>379</v>
      </c>
      <c r="F474" s="88">
        <v>18455</v>
      </c>
      <c r="G474" s="88">
        <v>18455</v>
      </c>
      <c r="H474" s="252">
        <v>14513.2</v>
      </c>
      <c r="I474" s="78">
        <f t="shared" si="78"/>
        <v>78.641018694120831</v>
      </c>
      <c r="J474" s="88">
        <v>18455</v>
      </c>
      <c r="K474" s="85"/>
      <c r="L474" s="34"/>
      <c r="M474" s="34"/>
      <c r="N474" s="34"/>
      <c r="O474" s="34"/>
    </row>
    <row r="475" spans="1:21" ht="15.75" customHeight="1" x14ac:dyDescent="0.2">
      <c r="A475" s="70"/>
      <c r="B475" s="70"/>
      <c r="C475" s="268" t="s">
        <v>196</v>
      </c>
      <c r="D475" s="70">
        <v>41.46</v>
      </c>
      <c r="E475" s="70" t="s">
        <v>338</v>
      </c>
      <c r="F475" s="78">
        <v>30000</v>
      </c>
      <c r="G475" s="78">
        <v>30000</v>
      </c>
      <c r="H475" s="306">
        <v>0</v>
      </c>
      <c r="I475" s="78">
        <f t="shared" si="78"/>
        <v>0</v>
      </c>
      <c r="J475" s="78">
        <v>30000</v>
      </c>
      <c r="K475" s="260"/>
      <c r="L475" s="261"/>
      <c r="M475" s="261"/>
      <c r="N475" s="261"/>
      <c r="O475" s="261"/>
    </row>
    <row r="476" spans="1:21" ht="15.75" customHeight="1" x14ac:dyDescent="0.2">
      <c r="A476" s="70"/>
      <c r="B476" s="70"/>
      <c r="C476" s="268" t="s">
        <v>592</v>
      </c>
      <c r="D476" s="70">
        <v>41</v>
      </c>
      <c r="E476" s="70" t="s">
        <v>0</v>
      </c>
      <c r="F476" s="78">
        <v>52296</v>
      </c>
      <c r="G476" s="78">
        <v>52296</v>
      </c>
      <c r="H476" s="306">
        <v>26147.8</v>
      </c>
      <c r="I476" s="78">
        <f t="shared" si="78"/>
        <v>49.999617561572585</v>
      </c>
      <c r="J476" s="78">
        <v>26148</v>
      </c>
      <c r="K476" s="85"/>
      <c r="L476" s="34"/>
      <c r="M476" s="34"/>
      <c r="N476" s="34"/>
      <c r="O476" s="34"/>
    </row>
    <row r="477" spans="1:21" ht="15.75" customHeight="1" x14ac:dyDescent="0.2">
      <c r="A477" s="70"/>
      <c r="B477" s="70"/>
      <c r="C477" s="268" t="s">
        <v>593</v>
      </c>
      <c r="D477" s="74">
        <v>41</v>
      </c>
      <c r="E477" s="70" t="s">
        <v>1</v>
      </c>
      <c r="F477" s="78">
        <v>3525</v>
      </c>
      <c r="G477" s="78">
        <v>3525</v>
      </c>
      <c r="H477" s="306">
        <v>1762.67</v>
      </c>
      <c r="I477" s="78">
        <f t="shared" si="78"/>
        <v>50.004822695035465</v>
      </c>
      <c r="J477" s="78">
        <v>1763</v>
      </c>
      <c r="K477" s="85"/>
      <c r="L477" s="34"/>
      <c r="M477" s="34"/>
      <c r="N477" s="34"/>
      <c r="O477" s="34"/>
    </row>
    <row r="478" spans="1:21" ht="15.75" customHeight="1" x14ac:dyDescent="0.2">
      <c r="A478" s="70"/>
      <c r="B478" s="70"/>
      <c r="C478" s="268" t="s">
        <v>594</v>
      </c>
      <c r="D478" s="74">
        <v>41</v>
      </c>
      <c r="E478" s="70" t="s">
        <v>2</v>
      </c>
      <c r="F478" s="78">
        <v>3709</v>
      </c>
      <c r="G478" s="78">
        <v>3709</v>
      </c>
      <c r="H478" s="306">
        <v>2796</v>
      </c>
      <c r="I478" s="78">
        <f t="shared" si="78"/>
        <v>75.384200593151789</v>
      </c>
      <c r="J478" s="78">
        <v>2796</v>
      </c>
      <c r="K478" s="85"/>
      <c r="L478" s="34"/>
      <c r="M478" s="34"/>
      <c r="N478" s="34"/>
      <c r="O478" s="34"/>
    </row>
    <row r="479" spans="1:21" ht="15.75" customHeight="1" x14ac:dyDescent="0.2">
      <c r="A479" s="70"/>
      <c r="B479" s="70"/>
      <c r="C479" s="268">
        <v>814001</v>
      </c>
      <c r="D479" s="70">
        <v>41</v>
      </c>
      <c r="E479" s="70" t="s">
        <v>865</v>
      </c>
      <c r="F479" s="78">
        <v>0</v>
      </c>
      <c r="G479" s="78">
        <v>10500</v>
      </c>
      <c r="H479" s="306">
        <v>10500</v>
      </c>
      <c r="I479" s="78">
        <f t="shared" si="78"/>
        <v>100</v>
      </c>
      <c r="J479" s="78">
        <v>10500</v>
      </c>
      <c r="K479" s="85"/>
      <c r="L479" s="34"/>
      <c r="M479" s="34"/>
      <c r="N479" s="34"/>
      <c r="O479" s="34"/>
    </row>
    <row r="480" spans="1:21" ht="15.75" customHeight="1" x14ac:dyDescent="0.2">
      <c r="A480" s="70"/>
      <c r="B480" s="70"/>
      <c r="C480" s="268" t="s">
        <v>835</v>
      </c>
      <c r="D480" s="70">
        <v>41</v>
      </c>
      <c r="E480" s="70" t="s">
        <v>836</v>
      </c>
      <c r="F480" s="78">
        <v>0</v>
      </c>
      <c r="G480" s="78">
        <v>0</v>
      </c>
      <c r="H480" s="306">
        <v>27350</v>
      </c>
      <c r="I480" s="78">
        <v>0</v>
      </c>
      <c r="J480" s="78">
        <v>27350</v>
      </c>
      <c r="K480" s="85"/>
      <c r="L480" s="34"/>
      <c r="M480" s="34"/>
      <c r="N480" s="34"/>
      <c r="O480" s="34"/>
    </row>
    <row r="481" spans="1:21" ht="15.75" customHeight="1" thickBot="1" x14ac:dyDescent="0.25">
      <c r="A481" s="135" t="s">
        <v>433</v>
      </c>
      <c r="B481" s="74"/>
      <c r="C481" s="101"/>
      <c r="D481" s="74"/>
      <c r="E481" s="82" t="s">
        <v>69</v>
      </c>
      <c r="F481" s="228">
        <f>SUM(F473:F480)</f>
        <v>114797</v>
      </c>
      <c r="G481" s="228">
        <f t="shared" ref="G481:H481" si="84">SUM(G473:G480)</f>
        <v>125297</v>
      </c>
      <c r="H481" s="325">
        <f t="shared" si="84"/>
        <v>89356.67</v>
      </c>
      <c r="I481" s="355">
        <f t="shared" si="78"/>
        <v>71.315889446674703</v>
      </c>
      <c r="J481" s="228">
        <f>SUM(J473:J480)</f>
        <v>123824</v>
      </c>
      <c r="K481" s="34">
        <f>SUM(H481)</f>
        <v>89356.67</v>
      </c>
      <c r="L481" s="34">
        <f>SUM(I481)</f>
        <v>71.315889446674703</v>
      </c>
      <c r="M481" s="34">
        <f>SUM(J481)</f>
        <v>123824</v>
      </c>
      <c r="N481" s="34" t="e">
        <f>SUM(#REF!)</f>
        <v>#REF!</v>
      </c>
      <c r="O481" s="34" t="e">
        <f>SUM(#REF!)</f>
        <v>#REF!</v>
      </c>
      <c r="R481" s="8">
        <f>SUM(F481)</f>
        <v>114797</v>
      </c>
      <c r="S481" s="8">
        <f t="shared" ref="S481:T481" si="85">SUM(G481)</f>
        <v>125297</v>
      </c>
      <c r="T481" s="8">
        <f t="shared" si="85"/>
        <v>89356.67</v>
      </c>
      <c r="U481" s="8">
        <f>SUM(J481)</f>
        <v>123824</v>
      </c>
    </row>
    <row r="482" spans="1:21" ht="15.75" customHeight="1" thickBot="1" x14ac:dyDescent="0.25">
      <c r="A482" s="149" t="s">
        <v>441</v>
      </c>
      <c r="B482" s="110"/>
      <c r="C482" s="150"/>
      <c r="D482" s="110"/>
      <c r="E482" s="111"/>
      <c r="F482" s="90">
        <f>SUM(R482)</f>
        <v>114797</v>
      </c>
      <c r="G482" s="90">
        <f t="shared" ref="G482:H482" si="86">SUM(S482)</f>
        <v>125297</v>
      </c>
      <c r="H482" s="326">
        <f t="shared" si="86"/>
        <v>89356.67</v>
      </c>
      <c r="I482" s="356">
        <f t="shared" si="78"/>
        <v>71.315889446674703</v>
      </c>
      <c r="J482" s="90">
        <f>SUM(U482)</f>
        <v>123824</v>
      </c>
      <c r="K482" s="213">
        <f t="shared" ref="K482:O482" si="87">SUM(K481)</f>
        <v>89356.67</v>
      </c>
      <c r="L482" s="213">
        <f t="shared" si="87"/>
        <v>71.315889446674703</v>
      </c>
      <c r="M482" s="213">
        <f t="shared" si="87"/>
        <v>123824</v>
      </c>
      <c r="N482" s="213" t="e">
        <f t="shared" si="87"/>
        <v>#REF!</v>
      </c>
      <c r="O482" s="213" t="e">
        <f t="shared" si="87"/>
        <v>#REF!</v>
      </c>
      <c r="R482" s="8">
        <f>SUM(R481)</f>
        <v>114797</v>
      </c>
      <c r="S482" s="8">
        <f t="shared" ref="S482:U482" si="88">SUM(S481)</f>
        <v>125297</v>
      </c>
      <c r="T482" s="8">
        <f t="shared" si="88"/>
        <v>89356.67</v>
      </c>
      <c r="U482" s="8">
        <f t="shared" si="88"/>
        <v>123824</v>
      </c>
    </row>
    <row r="483" spans="1:21" ht="15.75" customHeight="1" x14ac:dyDescent="0.2">
      <c r="A483" s="116"/>
      <c r="B483" s="116"/>
      <c r="C483" s="162"/>
      <c r="D483" s="116"/>
      <c r="E483" s="116"/>
      <c r="F483" s="359"/>
      <c r="G483" s="359"/>
      <c r="H483" s="327"/>
      <c r="I483" s="13"/>
      <c r="J483" s="359"/>
      <c r="K483" s="214"/>
      <c r="L483" s="34"/>
      <c r="M483" s="34"/>
      <c r="N483" s="34"/>
      <c r="O483" s="34"/>
    </row>
    <row r="484" spans="1:21" ht="15.75" customHeight="1" x14ac:dyDescent="0.2">
      <c r="A484" s="81"/>
      <c r="B484" s="94" t="s">
        <v>368</v>
      </c>
      <c r="C484" s="156"/>
      <c r="D484" s="94"/>
      <c r="E484" s="94" t="s">
        <v>280</v>
      </c>
      <c r="F484" s="225"/>
      <c r="G484" s="225"/>
      <c r="H484" s="328"/>
      <c r="I484" s="225"/>
      <c r="J484" s="225"/>
      <c r="K484" s="60"/>
      <c r="L484" s="34"/>
      <c r="M484" s="34"/>
      <c r="N484" s="34"/>
      <c r="O484" s="34"/>
    </row>
    <row r="485" spans="1:21" ht="15.75" customHeight="1" x14ac:dyDescent="0.2">
      <c r="A485" s="81"/>
      <c r="B485" s="94"/>
      <c r="C485" s="156"/>
      <c r="D485" s="94"/>
      <c r="E485" s="94" t="s">
        <v>279</v>
      </c>
      <c r="F485" s="369"/>
      <c r="G485" s="370"/>
      <c r="H485" s="371"/>
      <c r="I485" s="225"/>
      <c r="J485" s="225"/>
      <c r="K485" s="60"/>
      <c r="L485" s="34"/>
      <c r="M485" s="34"/>
      <c r="N485" s="34"/>
      <c r="O485" s="34"/>
    </row>
    <row r="486" spans="1:21" ht="15.75" customHeight="1" x14ac:dyDescent="0.2">
      <c r="A486" s="74"/>
      <c r="B486" s="70" t="s">
        <v>368</v>
      </c>
      <c r="C486" s="145">
        <v>633011</v>
      </c>
      <c r="D486" s="121"/>
      <c r="E486" s="202" t="s">
        <v>301</v>
      </c>
      <c r="F486" s="179"/>
      <c r="G486" s="179"/>
      <c r="H486" s="311"/>
      <c r="I486" s="78"/>
      <c r="J486" s="179"/>
      <c r="K486" s="86"/>
      <c r="L486" s="34"/>
      <c r="M486" s="34"/>
      <c r="N486" s="34"/>
      <c r="O486" s="34"/>
    </row>
    <row r="487" spans="1:21" ht="15.75" customHeight="1" x14ac:dyDescent="0.2">
      <c r="A487" s="74"/>
      <c r="B487" s="70" t="s">
        <v>368</v>
      </c>
      <c r="C487" s="121">
        <v>633011</v>
      </c>
      <c r="D487" s="144"/>
      <c r="E487" s="202" t="s">
        <v>304</v>
      </c>
      <c r="F487" s="179"/>
      <c r="G487" s="179"/>
      <c r="H487" s="311"/>
      <c r="I487" s="78"/>
      <c r="J487" s="179"/>
      <c r="K487" s="86"/>
      <c r="L487" s="34"/>
      <c r="M487" s="34"/>
      <c r="N487" s="34"/>
      <c r="O487" s="34"/>
    </row>
    <row r="488" spans="1:21" ht="15.75" customHeight="1" thickBot="1" x14ac:dyDescent="0.25">
      <c r="A488" s="74"/>
      <c r="B488" s="74"/>
      <c r="C488" s="101"/>
      <c r="D488" s="74"/>
      <c r="E488" s="82" t="s">
        <v>69</v>
      </c>
      <c r="F488" s="228"/>
      <c r="G488" s="228"/>
      <c r="H488" s="325"/>
      <c r="I488" s="355"/>
      <c r="J488" s="228"/>
      <c r="K488" s="86"/>
      <c r="L488" s="34"/>
      <c r="M488" s="34"/>
      <c r="N488" s="34"/>
      <c r="O488" s="34"/>
    </row>
    <row r="489" spans="1:21" ht="15.75" customHeight="1" thickBot="1" x14ac:dyDescent="0.25">
      <c r="A489" s="149" t="s">
        <v>245</v>
      </c>
      <c r="B489" s="157"/>
      <c r="C489" s="157"/>
      <c r="D489" s="157"/>
      <c r="E489" s="152"/>
      <c r="F489" s="90">
        <v>0</v>
      </c>
      <c r="G489" s="90">
        <v>0</v>
      </c>
      <c r="H489" s="346"/>
      <c r="I489" s="354"/>
      <c r="J489" s="177"/>
      <c r="K489" s="86"/>
      <c r="L489" s="34"/>
      <c r="M489" s="34"/>
      <c r="N489" s="34"/>
      <c r="O489" s="34"/>
    </row>
    <row r="490" spans="1:21" ht="14.25" customHeight="1" x14ac:dyDescent="0.2">
      <c r="A490" s="300"/>
      <c r="B490" s="301"/>
      <c r="C490" s="301"/>
      <c r="D490" s="301"/>
      <c r="E490" s="300"/>
      <c r="F490" s="302"/>
      <c r="G490" s="302"/>
      <c r="H490" s="329"/>
      <c r="I490" s="13"/>
      <c r="J490" s="302"/>
      <c r="K490" s="86"/>
      <c r="L490" s="34"/>
      <c r="M490" s="34"/>
      <c r="N490" s="34"/>
      <c r="O490" s="34"/>
    </row>
    <row r="491" spans="1:21" ht="14.25" customHeight="1" x14ac:dyDescent="0.2">
      <c r="A491" s="300"/>
      <c r="B491" s="301"/>
      <c r="C491" s="301"/>
      <c r="D491" s="301"/>
      <c r="E491" s="300"/>
      <c r="F491" s="302"/>
      <c r="G491" s="302"/>
      <c r="H491" s="329"/>
      <c r="I491" s="13"/>
      <c r="J491" s="302" t="s">
        <v>862</v>
      </c>
      <c r="K491" s="86"/>
      <c r="L491" s="34"/>
      <c r="M491" s="34"/>
      <c r="N491" s="34"/>
      <c r="O491" s="34"/>
    </row>
    <row r="492" spans="1:21" ht="14.25" customHeight="1" x14ac:dyDescent="0.2">
      <c r="A492" s="300"/>
      <c r="B492" s="301"/>
      <c r="C492" s="301"/>
      <c r="D492" s="301"/>
      <c r="E492" s="300"/>
      <c r="F492" s="302"/>
      <c r="G492" s="302"/>
      <c r="H492" s="329"/>
      <c r="I492" s="13"/>
      <c r="J492" s="302"/>
      <c r="K492" s="86"/>
      <c r="L492" s="34"/>
      <c r="M492" s="34"/>
      <c r="N492" s="34"/>
      <c r="O492" s="34"/>
    </row>
    <row r="493" spans="1:21" ht="14.25" customHeight="1" x14ac:dyDescent="0.2">
      <c r="A493" s="116"/>
      <c r="B493" s="91"/>
      <c r="C493" s="116"/>
      <c r="D493" s="116"/>
      <c r="E493" s="116"/>
      <c r="F493" s="11"/>
      <c r="G493" s="11"/>
      <c r="H493" s="330"/>
      <c r="I493" s="13"/>
      <c r="J493" s="11"/>
      <c r="K493" s="86"/>
      <c r="L493" s="34"/>
      <c r="M493" s="34"/>
      <c r="N493" s="34"/>
      <c r="O493" s="34"/>
    </row>
    <row r="494" spans="1:21" ht="20.100000000000001" customHeight="1" thickBot="1" x14ac:dyDescent="0.3">
      <c r="A494" s="265" t="s">
        <v>198</v>
      </c>
      <c r="B494" s="21"/>
      <c r="C494" s="265"/>
      <c r="D494" s="155"/>
      <c r="E494" s="153"/>
      <c r="F494" s="229"/>
      <c r="G494" s="229"/>
      <c r="H494" s="331"/>
      <c r="I494" s="357"/>
      <c r="J494" s="229"/>
      <c r="K494" s="212"/>
      <c r="L494" s="34"/>
      <c r="M494" s="34"/>
      <c r="N494" s="34"/>
      <c r="O494" s="34"/>
    </row>
    <row r="495" spans="1:21" ht="20.100000000000001" customHeight="1" thickBot="1" x14ac:dyDescent="0.3">
      <c r="A495" s="289" t="s">
        <v>437</v>
      </c>
      <c r="B495" s="290"/>
      <c r="C495" s="291"/>
      <c r="D495" s="290"/>
      <c r="E495" s="292"/>
      <c r="F495" s="304">
        <f>SUM(F434)</f>
        <v>1976528</v>
      </c>
      <c r="G495" s="304">
        <f t="shared" ref="G495:J495" si="89">SUM(G434)</f>
        <v>2011790</v>
      </c>
      <c r="H495" s="358">
        <f t="shared" si="89"/>
        <v>1519463.8599999999</v>
      </c>
      <c r="I495" s="304">
        <f t="shared" si="89"/>
        <v>75.527955701141764</v>
      </c>
      <c r="J495" s="304">
        <f t="shared" si="89"/>
        <v>2106211</v>
      </c>
      <c r="K495" s="11"/>
      <c r="L495" s="34"/>
      <c r="M495" s="34"/>
      <c r="N495" s="34"/>
      <c r="O495" s="34"/>
    </row>
    <row r="496" spans="1:21" ht="20.100000000000001" customHeight="1" thickBot="1" x14ac:dyDescent="0.3">
      <c r="A496" s="293" t="s">
        <v>442</v>
      </c>
      <c r="B496" s="294"/>
      <c r="C496" s="294"/>
      <c r="D496" s="294"/>
      <c r="E496" s="295"/>
      <c r="F496" s="97">
        <f>SUM(F469)</f>
        <v>216275</v>
      </c>
      <c r="G496" s="97">
        <f t="shared" ref="G496:J496" si="90">SUM(G469)</f>
        <v>283231</v>
      </c>
      <c r="H496" s="334">
        <f t="shared" si="90"/>
        <v>286872.56</v>
      </c>
      <c r="I496" s="97">
        <f t="shared" si="90"/>
        <v>101.28572084270438</v>
      </c>
      <c r="J496" s="97">
        <f t="shared" si="90"/>
        <v>379455</v>
      </c>
      <c r="K496" s="11"/>
      <c r="L496" s="34"/>
      <c r="M496" s="34"/>
      <c r="N496" s="34"/>
      <c r="O496" s="34"/>
    </row>
    <row r="497" spans="1:16" ht="20.100000000000001" customHeight="1" thickBot="1" x14ac:dyDescent="0.3">
      <c r="A497" s="296" t="s">
        <v>441</v>
      </c>
      <c r="B497" s="297"/>
      <c r="C497" s="297"/>
      <c r="D497" s="297"/>
      <c r="E497" s="298"/>
      <c r="F497" s="283">
        <f>SUM(F482)</f>
        <v>114797</v>
      </c>
      <c r="G497" s="283">
        <f t="shared" ref="G497:J497" si="91">SUM(G482)</f>
        <v>125297</v>
      </c>
      <c r="H497" s="332">
        <f t="shared" si="91"/>
        <v>89356.67</v>
      </c>
      <c r="I497" s="283">
        <f t="shared" si="91"/>
        <v>71.315889446674703</v>
      </c>
      <c r="J497" s="283">
        <f t="shared" si="91"/>
        <v>123824</v>
      </c>
      <c r="K497" s="11"/>
      <c r="L497" s="34"/>
      <c r="M497" s="34"/>
      <c r="N497" s="34"/>
      <c r="O497" s="34"/>
    </row>
    <row r="498" spans="1:16" ht="20.100000000000001" customHeight="1" thickBot="1" x14ac:dyDescent="0.3">
      <c r="A498" s="284" t="s">
        <v>443</v>
      </c>
      <c r="B498" s="285"/>
      <c r="C498" s="285"/>
      <c r="D498" s="285"/>
      <c r="E498" s="286"/>
      <c r="F498" s="90">
        <f>SUM(F495:F497)</f>
        <v>2307600</v>
      </c>
      <c r="G498" s="90">
        <f t="shared" ref="G498:H498" si="92">SUM(G495:G497)</f>
        <v>2420318</v>
      </c>
      <c r="H498" s="326">
        <f t="shared" si="92"/>
        <v>1895693.0899999999</v>
      </c>
      <c r="I498" s="354">
        <f t="shared" si="78"/>
        <v>78.324133027147667</v>
      </c>
      <c r="J498" s="90">
        <f>SUM(J495:J497)</f>
        <v>2609490</v>
      </c>
      <c r="K498" s="11"/>
      <c r="L498" s="34"/>
      <c r="M498" s="34"/>
      <c r="N498" s="34"/>
      <c r="O498" s="34"/>
    </row>
    <row r="499" spans="1:16" ht="20.100000000000001" customHeight="1" thickBot="1" x14ac:dyDescent="0.25">
      <c r="A499" s="116"/>
      <c r="B499" s="116"/>
      <c r="C499" s="116"/>
      <c r="D499" s="116"/>
      <c r="E499" s="116"/>
      <c r="F499" s="266"/>
      <c r="G499" s="266"/>
      <c r="H499" s="333"/>
      <c r="I499" s="13"/>
      <c r="J499" s="266"/>
      <c r="K499" s="11"/>
      <c r="L499" s="34"/>
      <c r="M499" s="34"/>
      <c r="N499" s="34"/>
      <c r="O499" s="34"/>
    </row>
    <row r="500" spans="1:16" ht="20.100000000000001" customHeight="1" thickBot="1" x14ac:dyDescent="0.3">
      <c r="A500" s="299" t="s">
        <v>434</v>
      </c>
      <c r="B500" s="290"/>
      <c r="C500" s="290"/>
      <c r="D500" s="290"/>
      <c r="E500" s="292"/>
      <c r="F500" s="364">
        <f>SUM('Príjmy 2016-2018'!E188)</f>
        <v>2293600</v>
      </c>
      <c r="G500" s="364">
        <f>SUM('Príjmy 2016-2018'!F188)</f>
        <v>2339149</v>
      </c>
      <c r="H500" s="364">
        <f>SUM('Príjmy 2016-2018'!G188)</f>
        <v>1864628.6300000001</v>
      </c>
      <c r="I500" s="364">
        <f>SUM('Príjmy 2016-2018'!H188)</f>
        <v>79.713974184628682</v>
      </c>
      <c r="J500" s="364">
        <f>SUM('Príjmy 2016-2018'!I188)</f>
        <v>2462886</v>
      </c>
      <c r="K500" s="11"/>
      <c r="L500" s="34"/>
      <c r="M500" s="34"/>
      <c r="N500" s="34"/>
      <c r="O500" s="34"/>
    </row>
    <row r="501" spans="1:16" ht="20.100000000000001" customHeight="1" thickBot="1" x14ac:dyDescent="0.3">
      <c r="A501" s="293" t="s">
        <v>435</v>
      </c>
      <c r="B501" s="294"/>
      <c r="C501" s="294"/>
      <c r="D501" s="294"/>
      <c r="E501" s="295"/>
      <c r="F501" s="97">
        <f>SUM('Príjmy 2016-2018'!E189)</f>
        <v>14000</v>
      </c>
      <c r="G501" s="97">
        <f>SUM('Príjmy 2016-2018'!F189)</f>
        <v>56905</v>
      </c>
      <c r="H501" s="97">
        <f>SUM('Príjmy 2016-2018'!G189)</f>
        <v>31101.989999999998</v>
      </c>
      <c r="I501" s="97">
        <f>SUM('Príjmy 2016-2018'!H189)</f>
        <v>54.655988050259197</v>
      </c>
      <c r="J501" s="97">
        <f>SUM('Príjmy 2016-2018'!I189)</f>
        <v>70052.100000000006</v>
      </c>
      <c r="K501" s="11"/>
      <c r="L501" s="34"/>
      <c r="M501" s="34"/>
      <c r="N501" s="34"/>
      <c r="O501" s="34"/>
    </row>
    <row r="502" spans="1:16" ht="20.100000000000001" customHeight="1" thickBot="1" x14ac:dyDescent="0.3">
      <c r="A502" s="296" t="s">
        <v>436</v>
      </c>
      <c r="B502" s="297"/>
      <c r="C502" s="297"/>
      <c r="D502" s="297"/>
      <c r="E502" s="298"/>
      <c r="F502" s="97">
        <f>SUM('Príjmy 2016-2018'!E190)</f>
        <v>0</v>
      </c>
      <c r="G502" s="97">
        <f>SUM('Príjmy 2016-2018'!F190)</f>
        <v>24264</v>
      </c>
      <c r="H502" s="97">
        <f>SUM('Príjmy 2016-2018'!G190)</f>
        <v>76552.3</v>
      </c>
      <c r="I502" s="97">
        <f>SUM('Príjmy 2016-2018'!H190)</f>
        <v>315.49744477415101</v>
      </c>
      <c r="J502" s="97">
        <f>SUM('Príjmy 2016-2018'!I190)</f>
        <v>76552</v>
      </c>
      <c r="K502" s="11"/>
      <c r="L502" s="34"/>
      <c r="M502" s="34"/>
      <c r="N502" s="34"/>
      <c r="O502" s="34"/>
    </row>
    <row r="503" spans="1:16" ht="20.100000000000001" customHeight="1" thickBot="1" x14ac:dyDescent="0.3">
      <c r="A503" s="284" t="s">
        <v>444</v>
      </c>
      <c r="B503" s="287"/>
      <c r="C503" s="285"/>
      <c r="D503" s="285"/>
      <c r="E503" s="288"/>
      <c r="F503" s="90">
        <f>SUM(F500:F502)</f>
        <v>2307600</v>
      </c>
      <c r="G503" s="90">
        <f t="shared" ref="G503:J503" si="93">SUM(G500:G502)</f>
        <v>2420318</v>
      </c>
      <c r="H503" s="90">
        <f t="shared" si="93"/>
        <v>1972282.9200000002</v>
      </c>
      <c r="I503" s="90">
        <f>SUM(H503/G503)*100</f>
        <v>81.488586210572336</v>
      </c>
      <c r="J503" s="90">
        <f t="shared" si="93"/>
        <v>2609490.1</v>
      </c>
      <c r="K503" s="11"/>
      <c r="L503" s="176"/>
      <c r="M503" s="176"/>
      <c r="N503" s="176"/>
      <c r="O503" s="176"/>
    </row>
    <row r="504" spans="1:16" ht="20.100000000000001" customHeight="1" thickBot="1" x14ac:dyDescent="0.25">
      <c r="A504" s="104"/>
      <c r="B504" s="104"/>
      <c r="C504" s="104"/>
      <c r="D504" s="104"/>
      <c r="E504" s="116"/>
      <c r="F504" s="85"/>
      <c r="G504" s="85"/>
      <c r="H504" s="65"/>
      <c r="I504" s="13"/>
      <c r="J504" s="85"/>
      <c r="K504" s="212"/>
      <c r="L504" s="34"/>
      <c r="M504" s="34"/>
      <c r="N504" s="34"/>
      <c r="O504" s="34"/>
    </row>
    <row r="505" spans="1:16" s="14" customFormat="1" ht="20.100000000000001" customHeight="1" thickBot="1" x14ac:dyDescent="0.3">
      <c r="A505" s="284" t="s">
        <v>199</v>
      </c>
      <c r="B505" s="107"/>
      <c r="C505" s="89"/>
      <c r="D505" s="89"/>
      <c r="E505" s="158"/>
      <c r="F505" s="90">
        <v>0</v>
      </c>
      <c r="G505" s="90">
        <v>0</v>
      </c>
      <c r="H505" s="326">
        <f>SUM(H503-H498)</f>
        <v>76589.830000000307</v>
      </c>
      <c r="I505" s="90"/>
      <c r="J505" s="90"/>
      <c r="K505" s="11"/>
      <c r="L505" s="170"/>
      <c r="M505" s="170"/>
      <c r="N505" s="170"/>
      <c r="O505" s="170"/>
    </row>
    <row r="506" spans="1:16" ht="14.25" x14ac:dyDescent="0.2">
      <c r="A506" s="52"/>
      <c r="B506" s="52"/>
      <c r="C506" s="52"/>
      <c r="D506" s="52"/>
      <c r="E506" s="52"/>
      <c r="F506" s="64"/>
      <c r="G506" s="52"/>
      <c r="H506" s="335"/>
      <c r="I506" s="64"/>
      <c r="J506" s="64"/>
      <c r="K506" s="52"/>
      <c r="L506" s="52"/>
      <c r="M506" s="52"/>
      <c r="N506" s="52"/>
      <c r="O506" s="64"/>
      <c r="P506" s="4"/>
    </row>
    <row r="507" spans="1:16" s="22" customFormat="1" ht="15" x14ac:dyDescent="0.2">
      <c r="A507" s="52"/>
      <c r="B507" s="52"/>
      <c r="C507" s="52"/>
      <c r="D507" s="52"/>
      <c r="E507" s="52" t="s">
        <v>881</v>
      </c>
      <c r="F507" s="264"/>
      <c r="G507" s="52"/>
      <c r="H507" s="68"/>
      <c r="I507" s="264"/>
      <c r="J507" s="264"/>
      <c r="K507" s="186"/>
      <c r="L507" s="52"/>
      <c r="M507" s="52"/>
      <c r="N507" s="52"/>
      <c r="O507" s="67"/>
      <c r="P507" s="23"/>
    </row>
    <row r="508" spans="1:16" s="22" customFormat="1" ht="15" x14ac:dyDescent="0.2">
      <c r="A508" s="52"/>
      <c r="B508" s="52"/>
      <c r="C508" s="52"/>
      <c r="D508" s="52"/>
      <c r="E508" s="52" t="s">
        <v>253</v>
      </c>
      <c r="F508" s="186"/>
      <c r="G508" s="52"/>
      <c r="H508" s="52"/>
      <c r="I508" s="186"/>
      <c r="J508" s="186"/>
      <c r="K508" s="52"/>
      <c r="L508" s="52"/>
      <c r="M508" s="52"/>
      <c r="N508" s="52"/>
      <c r="O508" s="67"/>
      <c r="P508" s="23"/>
    </row>
    <row r="509" spans="1:16" s="22" customFormat="1" ht="15" x14ac:dyDescent="0.2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72"/>
      <c r="N509" s="72"/>
      <c r="O509" s="52"/>
      <c r="P509" s="23"/>
    </row>
    <row r="510" spans="1:16" s="22" customFormat="1" ht="15" x14ac:dyDescent="0.2">
      <c r="A510" s="52"/>
      <c r="B510" s="52"/>
      <c r="C510" s="52"/>
      <c r="D510" s="52"/>
      <c r="E510" s="56"/>
      <c r="F510" s="56"/>
      <c r="G510" s="56"/>
      <c r="H510" s="56"/>
      <c r="I510" s="56"/>
      <c r="J510" s="56"/>
      <c r="K510" s="56"/>
      <c r="L510" s="52"/>
      <c r="M510" s="52"/>
      <c r="N510" s="52"/>
      <c r="O510" s="67"/>
      <c r="P510" s="23"/>
    </row>
    <row r="511" spans="1:16" s="22" customFormat="1" ht="15" x14ac:dyDescent="0.2">
      <c r="A511" s="52"/>
      <c r="B511" s="52"/>
      <c r="C511" s="52"/>
      <c r="D511" s="52"/>
      <c r="E511" s="57" t="s">
        <v>252</v>
      </c>
      <c r="F511" s="57"/>
      <c r="G511" s="57"/>
      <c r="H511" s="57"/>
      <c r="I511" s="57"/>
      <c r="J511" s="57"/>
      <c r="K511" s="57"/>
      <c r="L511" s="52"/>
      <c r="M511" s="52"/>
      <c r="N511" s="52"/>
      <c r="O511" s="67"/>
      <c r="P511" s="23"/>
    </row>
    <row r="512" spans="1:16" s="22" customFormat="1" ht="15" x14ac:dyDescent="0.2">
      <c r="L512" s="52"/>
      <c r="M512" s="72"/>
      <c r="N512" s="72"/>
      <c r="O512" s="67"/>
      <c r="P512" s="23"/>
    </row>
    <row r="513" spans="12:16" s="22" customFormat="1" ht="15" x14ac:dyDescent="0.2">
      <c r="L513" s="52"/>
      <c r="M513" s="72"/>
      <c r="N513" s="72"/>
      <c r="O513" s="67"/>
      <c r="P513" s="23"/>
    </row>
    <row r="514" spans="12:16" s="22" customFormat="1" ht="15" x14ac:dyDescent="0.2">
      <c r="O514" s="67"/>
      <c r="P514" s="23"/>
    </row>
    <row r="515" spans="12:16" s="22" customFormat="1" ht="15" x14ac:dyDescent="0.2">
      <c r="O515" s="67"/>
      <c r="P515" s="23"/>
    </row>
    <row r="516" spans="12:16" s="22" customFormat="1" ht="15" x14ac:dyDescent="0.2">
      <c r="O516" s="67"/>
      <c r="P516" s="23"/>
    </row>
    <row r="517" spans="12:16" s="22" customFormat="1" ht="15" x14ac:dyDescent="0.2">
      <c r="O517" s="67"/>
      <c r="P517" s="23"/>
    </row>
    <row r="518" spans="12:16" s="22" customFormat="1" ht="15" x14ac:dyDescent="0.2">
      <c r="O518" s="67"/>
      <c r="P518" s="23"/>
    </row>
    <row r="519" spans="12:16" s="22" customFormat="1" ht="15" x14ac:dyDescent="0.2">
      <c r="O519" s="67"/>
      <c r="P519" s="23"/>
    </row>
    <row r="520" spans="12:16" s="22" customFormat="1" ht="15" x14ac:dyDescent="0.2">
      <c r="O520" s="67"/>
      <c r="P520" s="23"/>
    </row>
    <row r="521" spans="12:16" x14ac:dyDescent="0.2">
      <c r="O521" s="64"/>
    </row>
    <row r="522" spans="12:16" x14ac:dyDescent="0.2">
      <c r="O522" s="64"/>
    </row>
    <row r="523" spans="12:16" ht="14.25" x14ac:dyDescent="0.2">
      <c r="O523" s="68"/>
    </row>
    <row r="524" spans="12:16" ht="14.25" x14ac:dyDescent="0.2">
      <c r="O524" s="68"/>
    </row>
    <row r="525" spans="12:16" ht="14.25" x14ac:dyDescent="0.2">
      <c r="O525" s="68"/>
    </row>
    <row r="526" spans="12:16" ht="14.25" x14ac:dyDescent="0.2">
      <c r="O526" s="68"/>
    </row>
    <row r="527" spans="12:16" x14ac:dyDescent="0.2">
      <c r="O527" s="64"/>
    </row>
    <row r="528" spans="12:16" x14ac:dyDescent="0.2">
      <c r="O528" s="64"/>
    </row>
    <row r="529" spans="2:15" x14ac:dyDescent="0.2">
      <c r="O529" s="64"/>
    </row>
    <row r="530" spans="2:15" ht="15" x14ac:dyDescent="0.2">
      <c r="E530" s="23"/>
      <c r="F530" s="23"/>
      <c r="G530" s="23"/>
      <c r="H530" s="23"/>
      <c r="I530" s="23"/>
      <c r="J530" s="23"/>
      <c r="K530" s="23"/>
      <c r="O530" s="64"/>
    </row>
    <row r="531" spans="2:15" ht="15" x14ac:dyDescent="0.2">
      <c r="B531" s="23"/>
      <c r="C531" s="23"/>
      <c r="D531" s="23"/>
      <c r="O531" s="64"/>
    </row>
    <row r="532" spans="2:15" x14ac:dyDescent="0.2">
      <c r="O532" s="6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7"/>
  <sheetViews>
    <sheetView tabSelected="1" topLeftCell="A151" zoomScaleNormal="100" workbookViewId="0">
      <selection activeCell="AX168" sqref="AX168"/>
    </sheetView>
  </sheetViews>
  <sheetFormatPr defaultRowHeight="12.75" x14ac:dyDescent="0.2"/>
  <cols>
    <col min="1" max="1" width="8.140625" customWidth="1"/>
    <col min="2" max="2" width="11.140625" customWidth="1"/>
    <col min="3" max="3" width="6.140625" customWidth="1"/>
    <col min="4" max="4" width="63.85546875" customWidth="1"/>
    <col min="5" max="5" width="11.5703125" customWidth="1"/>
    <col min="6" max="7" width="11.85546875" customWidth="1"/>
    <col min="8" max="8" width="10.42578125" customWidth="1"/>
    <col min="9" max="9" width="14" customWidth="1"/>
    <col min="10" max="12" width="9.85546875" hidden="1" customWidth="1"/>
    <col min="13" max="13" width="10" hidden="1" customWidth="1"/>
    <col min="14" max="14" width="13" hidden="1" customWidth="1"/>
    <col min="15" max="15" width="12.5703125" hidden="1" customWidth="1"/>
    <col min="16" max="16" width="12.140625" hidden="1" customWidth="1"/>
    <col min="17" max="17" width="6.42578125" hidden="1" customWidth="1"/>
    <col min="22" max="25" width="0" hidden="1" customWidth="1"/>
  </cols>
  <sheetData>
    <row r="1" spans="1:13" ht="15.2" customHeight="1" x14ac:dyDescent="0.25">
      <c r="A1" s="48" t="s">
        <v>757</v>
      </c>
      <c r="B1" s="62"/>
      <c r="E1" s="48"/>
      <c r="F1" s="48"/>
      <c r="G1" s="48"/>
      <c r="H1" s="48"/>
      <c r="I1" s="48"/>
      <c r="J1" s="62"/>
      <c r="K1" s="45"/>
      <c r="L1" s="45"/>
      <c r="M1" s="25"/>
    </row>
    <row r="2" spans="1:13" ht="15.2" customHeight="1" x14ac:dyDescent="0.25">
      <c r="A2" s="45"/>
      <c r="B2" s="45"/>
      <c r="C2" s="45"/>
      <c r="D2" s="48" t="s">
        <v>291</v>
      </c>
      <c r="E2" s="48"/>
      <c r="F2" s="48"/>
      <c r="G2" s="48"/>
      <c r="H2" s="48"/>
      <c r="I2" s="48"/>
      <c r="J2" s="45"/>
      <c r="K2" s="45"/>
      <c r="L2" s="45"/>
      <c r="M2" s="25"/>
    </row>
    <row r="3" spans="1:13" ht="15.2" customHeight="1" x14ac:dyDescent="0.25">
      <c r="A3" s="16" t="s">
        <v>508</v>
      </c>
      <c r="B3" s="1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5.2" customHeight="1" x14ac:dyDescent="0.25">
      <c r="A4" s="16" t="s">
        <v>509</v>
      </c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5.2" customHeight="1" x14ac:dyDescent="0.25">
      <c r="A5" s="16" t="s">
        <v>200</v>
      </c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.2" customHeight="1" x14ac:dyDescent="0.25">
      <c r="A6" s="25" t="s">
        <v>495</v>
      </c>
      <c r="B6" s="25"/>
      <c r="C6" s="25"/>
      <c r="D6" s="25"/>
      <c r="E6" s="25"/>
      <c r="F6" s="25"/>
      <c r="G6" s="25"/>
      <c r="H6" s="25"/>
      <c r="I6" s="25"/>
      <c r="J6" s="14"/>
      <c r="K6" s="14"/>
      <c r="L6" s="14"/>
      <c r="M6" s="14"/>
    </row>
    <row r="7" spans="1:13" ht="15.2" customHeight="1" x14ac:dyDescent="0.2">
      <c r="A7" s="35" t="s">
        <v>201</v>
      </c>
      <c r="B7" s="35"/>
      <c r="C7" s="35"/>
      <c r="D7" s="35"/>
      <c r="E7" s="35"/>
      <c r="F7" s="35"/>
      <c r="G7" s="35"/>
      <c r="H7" s="35"/>
      <c r="I7" s="35"/>
      <c r="J7" s="14"/>
      <c r="K7" s="14"/>
      <c r="L7" s="14"/>
      <c r="M7" s="14"/>
    </row>
    <row r="8" spans="1:13" ht="15.2" customHeight="1" x14ac:dyDescent="0.25">
      <c r="A8" s="16" t="s">
        <v>624</v>
      </c>
      <c r="B8" s="1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5.2" customHeight="1" x14ac:dyDescent="0.25">
      <c r="A9" s="16" t="s">
        <v>496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15.2" customHeight="1" x14ac:dyDescent="0.25">
      <c r="A10" s="25" t="s">
        <v>248</v>
      </c>
      <c r="B10" s="25"/>
      <c r="C10" s="25"/>
      <c r="D10" s="25"/>
      <c r="E10" s="25"/>
      <c r="F10" s="25"/>
      <c r="G10" s="25"/>
      <c r="H10" s="25"/>
      <c r="I10" s="25"/>
      <c r="J10" s="14"/>
      <c r="K10" s="14"/>
      <c r="L10" s="14"/>
      <c r="M10" s="14"/>
    </row>
    <row r="11" spans="1:13" ht="15.2" customHeight="1" x14ac:dyDescent="0.25">
      <c r="A11" s="16" t="s">
        <v>564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.2" customHeight="1" x14ac:dyDescent="0.25">
      <c r="A12" s="16" t="s">
        <v>727</v>
      </c>
      <c r="B12" s="14"/>
      <c r="C12" s="14"/>
      <c r="D12" s="16"/>
      <c r="E12" s="16"/>
      <c r="F12" s="16"/>
      <c r="G12" s="16"/>
      <c r="H12" s="16"/>
      <c r="I12" s="16"/>
      <c r="J12" s="14"/>
      <c r="K12" s="14"/>
      <c r="L12" s="14"/>
      <c r="M12" s="14"/>
    </row>
    <row r="13" spans="1:13" ht="15.2" customHeight="1" x14ac:dyDescent="0.25">
      <c r="A13" s="16" t="s">
        <v>728</v>
      </c>
      <c r="B13" s="14"/>
      <c r="C13" s="14"/>
      <c r="D13" s="16"/>
      <c r="E13" s="16"/>
      <c r="F13" s="16"/>
      <c r="G13" s="16"/>
      <c r="H13" s="16"/>
      <c r="I13" s="16"/>
      <c r="J13" s="14"/>
      <c r="K13" s="14"/>
      <c r="L13" s="14"/>
      <c r="M13" s="14"/>
    </row>
    <row r="14" spans="1:13" ht="15.2" customHeight="1" x14ac:dyDescent="0.25">
      <c r="A14" s="16" t="s">
        <v>879</v>
      </c>
      <c r="B14" s="14"/>
      <c r="C14" s="14"/>
      <c r="D14" s="16"/>
      <c r="E14" s="16"/>
      <c r="F14" s="16"/>
      <c r="G14" s="16"/>
      <c r="H14" s="16"/>
      <c r="I14" s="16"/>
      <c r="J14" s="14"/>
      <c r="K14" s="14"/>
      <c r="L14" s="14"/>
      <c r="M14" s="14"/>
    </row>
    <row r="15" spans="1:13" ht="15.2" customHeight="1" x14ac:dyDescent="0.25">
      <c r="A15" s="16" t="s">
        <v>729</v>
      </c>
      <c r="B15" s="14"/>
      <c r="C15" s="14"/>
      <c r="D15" s="61"/>
      <c r="E15" s="61"/>
      <c r="F15" s="61"/>
      <c r="G15" s="61"/>
      <c r="H15" s="61"/>
      <c r="I15" s="61"/>
      <c r="J15" s="14"/>
      <c r="K15" s="14"/>
      <c r="L15" s="14"/>
      <c r="M15" s="14"/>
    </row>
    <row r="16" spans="1:13" ht="15.2" customHeight="1" x14ac:dyDescent="0.25">
      <c r="A16" s="16" t="s">
        <v>730</v>
      </c>
      <c r="B16" s="14"/>
      <c r="C16" s="14"/>
      <c r="D16" s="61"/>
      <c r="E16" s="16"/>
      <c r="F16" s="16"/>
      <c r="G16" s="16"/>
      <c r="H16" s="16"/>
      <c r="I16" s="16"/>
      <c r="J16" s="14"/>
      <c r="K16" s="14"/>
      <c r="L16" s="51"/>
      <c r="M16" s="14"/>
    </row>
    <row r="17" spans="1:25" ht="15.2" customHeight="1" thickBot="1" x14ac:dyDescent="0.3">
      <c r="A17" s="36"/>
      <c r="B17" s="36"/>
      <c r="C17" s="36"/>
      <c r="D17" s="10" t="s">
        <v>370</v>
      </c>
      <c r="E17" s="10"/>
      <c r="F17" s="10"/>
      <c r="G17" s="10"/>
      <c r="H17" s="10"/>
      <c r="I17" s="10"/>
      <c r="J17" s="188"/>
      <c r="K17" s="188"/>
      <c r="L17" s="188"/>
    </row>
    <row r="18" spans="1:25" ht="15.2" customHeight="1" x14ac:dyDescent="0.25">
      <c r="A18" s="199" t="s">
        <v>203</v>
      </c>
      <c r="B18" s="199" t="s">
        <v>11</v>
      </c>
      <c r="C18" s="199" t="s">
        <v>12</v>
      </c>
      <c r="D18" s="37"/>
      <c r="E18" s="238" t="s">
        <v>731</v>
      </c>
      <c r="F18" s="238" t="s">
        <v>752</v>
      </c>
      <c r="G18" s="238" t="s">
        <v>749</v>
      </c>
      <c r="H18" s="240" t="s">
        <v>750</v>
      </c>
      <c r="I18" s="238" t="s">
        <v>755</v>
      </c>
      <c r="J18" s="207"/>
      <c r="K18" s="168"/>
      <c r="L18" s="20"/>
      <c r="M18" s="20"/>
      <c r="N18" s="20"/>
      <c r="O18" s="238" t="s">
        <v>633</v>
      </c>
      <c r="P18" s="4"/>
    </row>
    <row r="19" spans="1:25" ht="15.2" customHeight="1" x14ac:dyDescent="0.25">
      <c r="A19" s="200" t="s">
        <v>14</v>
      </c>
      <c r="B19" s="200" t="s">
        <v>204</v>
      </c>
      <c r="C19" s="200" t="s">
        <v>15</v>
      </c>
      <c r="D19" s="38" t="s">
        <v>16</v>
      </c>
      <c r="E19" s="239" t="s">
        <v>732</v>
      </c>
      <c r="F19" s="239" t="s">
        <v>753</v>
      </c>
      <c r="G19" s="239" t="s">
        <v>419</v>
      </c>
      <c r="H19" s="276" t="s">
        <v>751</v>
      </c>
      <c r="I19" s="239" t="s">
        <v>724</v>
      </c>
      <c r="J19" s="207"/>
      <c r="K19" s="168"/>
      <c r="L19" s="20"/>
      <c r="M19" s="20"/>
      <c r="N19" s="20"/>
      <c r="O19" s="239" t="s">
        <v>419</v>
      </c>
      <c r="P19" s="4"/>
    </row>
    <row r="20" spans="1:25" ht="15.2" customHeight="1" thickBot="1" x14ac:dyDescent="0.3">
      <c r="A20" s="200"/>
      <c r="B20" s="200"/>
      <c r="C20" s="200"/>
      <c r="D20" s="38"/>
      <c r="E20" s="206" t="s">
        <v>733</v>
      </c>
      <c r="F20" s="2" t="s">
        <v>754</v>
      </c>
      <c r="G20" s="2" t="s">
        <v>877</v>
      </c>
      <c r="H20" s="2" t="s">
        <v>754</v>
      </c>
      <c r="I20" s="2" t="s">
        <v>756</v>
      </c>
      <c r="J20" s="207"/>
      <c r="K20" s="168"/>
      <c r="L20" s="20"/>
      <c r="M20" s="20"/>
      <c r="N20" s="20"/>
      <c r="O20" s="239" t="s">
        <v>632</v>
      </c>
      <c r="P20" s="4"/>
    </row>
    <row r="21" spans="1:25" ht="15.2" customHeight="1" thickBot="1" x14ac:dyDescent="0.3">
      <c r="A21" s="244"/>
      <c r="B21" s="244"/>
      <c r="C21" s="244"/>
      <c r="D21" s="39"/>
      <c r="E21" s="63" t="s">
        <v>342</v>
      </c>
      <c r="F21" s="63" t="s">
        <v>342</v>
      </c>
      <c r="G21" s="63" t="s">
        <v>342</v>
      </c>
      <c r="H21" s="278" t="s">
        <v>342</v>
      </c>
      <c r="I21" s="63" t="s">
        <v>342</v>
      </c>
      <c r="J21" s="208"/>
      <c r="K21" s="169"/>
      <c r="L21" s="8"/>
      <c r="M21" s="8"/>
      <c r="N21" s="8"/>
      <c r="O21" s="63" t="s">
        <v>342</v>
      </c>
      <c r="P21" s="4"/>
    </row>
    <row r="22" spans="1:25" ht="15.2" customHeight="1" x14ac:dyDescent="0.25">
      <c r="A22" s="17">
        <v>100</v>
      </c>
      <c r="B22" s="131"/>
      <c r="C22" s="84"/>
      <c r="D22" s="84" t="s">
        <v>399</v>
      </c>
      <c r="E22" s="17"/>
      <c r="F22" s="17"/>
      <c r="G22" s="84"/>
      <c r="I22" s="17"/>
      <c r="P22" s="18"/>
    </row>
    <row r="23" spans="1:25" ht="15.2" customHeight="1" x14ac:dyDescent="0.25">
      <c r="A23" s="9">
        <v>110</v>
      </c>
      <c r="B23" s="98"/>
      <c r="C23" s="76"/>
      <c r="D23" s="76" t="s">
        <v>449</v>
      </c>
      <c r="E23" s="76"/>
      <c r="F23" s="76"/>
      <c r="G23" s="311"/>
      <c r="H23" s="76"/>
      <c r="I23" s="179"/>
      <c r="J23" s="76"/>
      <c r="K23" s="76"/>
      <c r="L23" s="76"/>
      <c r="M23" s="76"/>
      <c r="N23" s="76"/>
      <c r="O23" s="76"/>
      <c r="P23" s="76"/>
      <c r="Q23" s="76"/>
    </row>
    <row r="24" spans="1:25" ht="15.2" customHeight="1" x14ac:dyDescent="0.25">
      <c r="A24" s="9">
        <v>111</v>
      </c>
      <c r="B24" s="98"/>
      <c r="C24" s="76"/>
      <c r="D24" s="76" t="s">
        <v>205</v>
      </c>
      <c r="E24" s="76"/>
      <c r="F24" s="76"/>
      <c r="G24" s="311"/>
      <c r="H24" s="76"/>
      <c r="I24" s="179"/>
      <c r="J24" s="76"/>
      <c r="K24" s="76"/>
      <c r="L24" s="76"/>
      <c r="M24" s="76"/>
      <c r="N24" s="76"/>
      <c r="O24" s="76"/>
      <c r="P24" s="76"/>
      <c r="Q24" s="76"/>
    </row>
    <row r="25" spans="1:25" ht="15.2" customHeight="1" x14ac:dyDescent="0.2">
      <c r="A25" s="31"/>
      <c r="B25" s="99">
        <v>111003</v>
      </c>
      <c r="C25" s="70">
        <v>41</v>
      </c>
      <c r="D25" s="70" t="s">
        <v>206</v>
      </c>
      <c r="E25" s="78">
        <v>1025070</v>
      </c>
      <c r="F25" s="78">
        <v>1040056</v>
      </c>
      <c r="G25" s="306">
        <v>799446.95</v>
      </c>
      <c r="H25" s="78">
        <f>SUM(G25/F25)*100</f>
        <v>76.865760112916988</v>
      </c>
      <c r="I25" s="78">
        <v>1069786</v>
      </c>
      <c r="J25" s="78">
        <v>880937</v>
      </c>
      <c r="K25" s="78">
        <v>880937</v>
      </c>
      <c r="L25" s="78">
        <v>880937</v>
      </c>
      <c r="M25" s="78">
        <v>880937</v>
      </c>
      <c r="N25" s="78">
        <v>880937</v>
      </c>
      <c r="O25" s="78">
        <v>880937</v>
      </c>
      <c r="P25" s="78">
        <v>880937</v>
      </c>
      <c r="Q25" s="78">
        <v>880937</v>
      </c>
    </row>
    <row r="26" spans="1:25" ht="15.2" customHeight="1" x14ac:dyDescent="0.2">
      <c r="A26" s="31"/>
      <c r="B26" s="99"/>
      <c r="C26" s="70"/>
      <c r="D26" s="76" t="s">
        <v>95</v>
      </c>
      <c r="E26" s="218">
        <f>SUM(E25)</f>
        <v>1025070</v>
      </c>
      <c r="F26" s="218">
        <f t="shared" ref="F26:G26" si="0">SUM(F25)</f>
        <v>1040056</v>
      </c>
      <c r="G26" s="309">
        <f t="shared" si="0"/>
        <v>799446.95</v>
      </c>
      <c r="H26" s="218">
        <f>SUM(G26/F26)*100</f>
        <v>76.865760112916988</v>
      </c>
      <c r="I26" s="218">
        <f>SUM(I25)</f>
        <v>1069786</v>
      </c>
      <c r="J26" s="179">
        <f t="shared" ref="J26:Q26" si="1">SUM(J25)</f>
        <v>880937</v>
      </c>
      <c r="K26" s="179">
        <f t="shared" si="1"/>
        <v>880937</v>
      </c>
      <c r="L26" s="179">
        <f t="shared" si="1"/>
        <v>880937</v>
      </c>
      <c r="M26" s="179">
        <f t="shared" si="1"/>
        <v>880937</v>
      </c>
      <c r="N26" s="179">
        <f t="shared" si="1"/>
        <v>880937</v>
      </c>
      <c r="O26" s="179">
        <f t="shared" si="1"/>
        <v>880937</v>
      </c>
      <c r="P26" s="179">
        <f t="shared" si="1"/>
        <v>880937</v>
      </c>
      <c r="Q26" s="179">
        <f t="shared" si="1"/>
        <v>880937</v>
      </c>
      <c r="V26" s="8">
        <f>SUM(E26)</f>
        <v>1025070</v>
      </c>
      <c r="W26" s="8">
        <f t="shared" ref="W26:X26" si="2">SUM(F26)</f>
        <v>1040056</v>
      </c>
      <c r="X26" s="8">
        <f t="shared" si="2"/>
        <v>799446.95</v>
      </c>
      <c r="Y26" s="8">
        <f>SUM(I26)</f>
        <v>1069786</v>
      </c>
    </row>
    <row r="27" spans="1:25" ht="15.2" customHeight="1" x14ac:dyDescent="0.25">
      <c r="A27" s="9">
        <v>120</v>
      </c>
      <c r="B27" s="98"/>
      <c r="C27" s="76"/>
      <c r="D27" s="76" t="s">
        <v>207</v>
      </c>
      <c r="F27" s="179"/>
      <c r="G27" s="311"/>
      <c r="H27" s="78"/>
      <c r="I27" s="179"/>
      <c r="J27" s="179"/>
      <c r="K27" s="179"/>
      <c r="L27" s="179"/>
      <c r="M27" s="179"/>
      <c r="N27" s="179"/>
      <c r="O27" s="179"/>
      <c r="P27" s="179"/>
      <c r="Q27" s="179"/>
    </row>
    <row r="28" spans="1:25" ht="15.2" customHeight="1" x14ac:dyDescent="0.2">
      <c r="A28" s="31"/>
      <c r="B28" s="99">
        <v>121001</v>
      </c>
      <c r="C28" s="70">
        <v>41</v>
      </c>
      <c r="D28" s="70" t="s">
        <v>208</v>
      </c>
      <c r="E28" s="78">
        <v>12000</v>
      </c>
      <c r="F28" s="78">
        <v>12000</v>
      </c>
      <c r="G28" s="306">
        <v>15344.54</v>
      </c>
      <c r="H28" s="78">
        <f t="shared" ref="H28:H90" si="3">SUM(G28/F28)*100</f>
        <v>127.87116666666667</v>
      </c>
      <c r="I28" s="78">
        <v>17000</v>
      </c>
      <c r="J28" s="78">
        <v>12000</v>
      </c>
      <c r="K28" s="78">
        <v>12000</v>
      </c>
      <c r="L28" s="78">
        <v>12000</v>
      </c>
      <c r="M28" s="78">
        <v>12000</v>
      </c>
      <c r="N28" s="78">
        <v>12000</v>
      </c>
      <c r="O28" s="78">
        <v>12000</v>
      </c>
      <c r="P28" s="78">
        <v>12000</v>
      </c>
      <c r="Q28" s="78">
        <v>12000</v>
      </c>
    </row>
    <row r="29" spans="1:25" ht="15.2" customHeight="1" x14ac:dyDescent="0.2">
      <c r="A29" s="31"/>
      <c r="B29" s="99">
        <v>121002</v>
      </c>
      <c r="C29" s="70">
        <v>41</v>
      </c>
      <c r="D29" s="70" t="s">
        <v>209</v>
      </c>
      <c r="E29" s="78">
        <v>220000</v>
      </c>
      <c r="F29" s="78">
        <v>220000</v>
      </c>
      <c r="G29" s="306">
        <v>222452.93</v>
      </c>
      <c r="H29" s="78">
        <f t="shared" si="3"/>
        <v>101.11496818181817</v>
      </c>
      <c r="I29" s="78">
        <v>230000</v>
      </c>
      <c r="J29" s="78">
        <v>220000</v>
      </c>
      <c r="K29" s="78">
        <v>220000</v>
      </c>
      <c r="L29" s="78">
        <v>220000</v>
      </c>
      <c r="M29" s="78">
        <v>220000</v>
      </c>
      <c r="N29" s="78">
        <v>220000</v>
      </c>
      <c r="O29" s="78">
        <v>220000</v>
      </c>
      <c r="P29" s="78">
        <v>220000</v>
      </c>
      <c r="Q29" s="78">
        <v>220000</v>
      </c>
    </row>
    <row r="30" spans="1:25" ht="15.2" customHeight="1" x14ac:dyDescent="0.2">
      <c r="A30" s="31"/>
      <c r="B30" s="99"/>
      <c r="C30" s="70"/>
      <c r="D30" s="76" t="s">
        <v>95</v>
      </c>
      <c r="E30" s="179">
        <f>SUM(E28:E29)</f>
        <v>232000</v>
      </c>
      <c r="F30" s="179">
        <f t="shared" ref="F30:G30" si="4">SUM(F28:F29)</f>
        <v>232000</v>
      </c>
      <c r="G30" s="311">
        <f t="shared" si="4"/>
        <v>237797.47</v>
      </c>
      <c r="H30" s="218">
        <f t="shared" si="3"/>
        <v>102.49890948275862</v>
      </c>
      <c r="I30" s="179">
        <f>SUM(I28:I29)</f>
        <v>247000</v>
      </c>
      <c r="J30" s="179">
        <f t="shared" ref="J30:Q30" si="5">SUM(J28:J29)</f>
        <v>232000</v>
      </c>
      <c r="K30" s="179">
        <f t="shared" si="5"/>
        <v>232000</v>
      </c>
      <c r="L30" s="179">
        <f t="shared" si="5"/>
        <v>232000</v>
      </c>
      <c r="M30" s="179">
        <f t="shared" si="5"/>
        <v>232000</v>
      </c>
      <c r="N30" s="179">
        <f t="shared" si="5"/>
        <v>232000</v>
      </c>
      <c r="O30" s="179">
        <f t="shared" si="5"/>
        <v>232000</v>
      </c>
      <c r="P30" s="179">
        <f t="shared" si="5"/>
        <v>232000</v>
      </c>
      <c r="Q30" s="179">
        <f t="shared" si="5"/>
        <v>232000</v>
      </c>
      <c r="V30" s="8">
        <f>SUM(E30)</f>
        <v>232000</v>
      </c>
      <c r="W30" s="8">
        <f t="shared" ref="W30:X30" si="6">SUM(F30)</f>
        <v>232000</v>
      </c>
      <c r="X30" s="8">
        <f t="shared" si="6"/>
        <v>237797.47</v>
      </c>
      <c r="Y30" s="8">
        <f>SUM(I30)</f>
        <v>247000</v>
      </c>
    </row>
    <row r="31" spans="1:25" ht="15.2" customHeight="1" x14ac:dyDescent="0.25">
      <c r="A31" s="9">
        <v>133</v>
      </c>
      <c r="B31" s="98"/>
      <c r="C31" s="76"/>
      <c r="D31" s="76" t="s">
        <v>210</v>
      </c>
      <c r="E31" s="221"/>
      <c r="F31" s="221"/>
      <c r="G31" s="312"/>
      <c r="H31" s="78"/>
      <c r="I31" s="221"/>
      <c r="J31" s="221"/>
      <c r="K31" s="221"/>
      <c r="L31" s="221"/>
      <c r="M31" s="221"/>
      <c r="N31" s="221"/>
      <c r="O31" s="221"/>
      <c r="P31" s="221"/>
      <c r="Q31" s="221"/>
    </row>
    <row r="32" spans="1:25" ht="15.2" customHeight="1" x14ac:dyDescent="0.2">
      <c r="A32" s="31"/>
      <c r="B32" s="99">
        <v>133001</v>
      </c>
      <c r="C32" s="70">
        <v>41</v>
      </c>
      <c r="D32" s="70" t="s">
        <v>211</v>
      </c>
      <c r="E32" s="78">
        <v>1000</v>
      </c>
      <c r="F32" s="78">
        <v>1000</v>
      </c>
      <c r="G32" s="306">
        <v>1029.17</v>
      </c>
      <c r="H32" s="78">
        <f t="shared" si="3"/>
        <v>102.91700000000002</v>
      </c>
      <c r="I32" s="78">
        <v>1200</v>
      </c>
      <c r="J32" s="78">
        <v>1000</v>
      </c>
      <c r="K32" s="78">
        <v>1000</v>
      </c>
      <c r="L32" s="78">
        <v>1000</v>
      </c>
      <c r="M32" s="78">
        <v>1000</v>
      </c>
      <c r="N32" s="78">
        <v>1000</v>
      </c>
      <c r="O32" s="78">
        <v>1000</v>
      </c>
      <c r="P32" s="78">
        <v>1000</v>
      </c>
      <c r="Q32" s="78">
        <v>1000</v>
      </c>
    </row>
    <row r="33" spans="1:25" ht="15.2" customHeight="1" x14ac:dyDescent="0.2">
      <c r="A33" s="31"/>
      <c r="B33" s="100">
        <v>133012</v>
      </c>
      <c r="C33" s="81">
        <v>41</v>
      </c>
      <c r="D33" s="81" t="s">
        <v>212</v>
      </c>
      <c r="E33" s="78">
        <v>100</v>
      </c>
      <c r="F33" s="78">
        <v>100</v>
      </c>
      <c r="G33" s="306">
        <v>85.3</v>
      </c>
      <c r="H33" s="78">
        <f t="shared" si="3"/>
        <v>85.3</v>
      </c>
      <c r="I33" s="78">
        <v>100</v>
      </c>
      <c r="J33" s="78">
        <v>40</v>
      </c>
      <c r="K33" s="78">
        <v>40</v>
      </c>
      <c r="L33" s="78">
        <v>40</v>
      </c>
      <c r="M33" s="78">
        <v>40</v>
      </c>
      <c r="N33" s="78">
        <v>40</v>
      </c>
      <c r="O33" s="78">
        <v>40</v>
      </c>
      <c r="P33" s="78">
        <v>40</v>
      </c>
      <c r="Q33" s="78">
        <v>40</v>
      </c>
    </row>
    <row r="34" spans="1:25" ht="15.2" customHeight="1" x14ac:dyDescent="0.2">
      <c r="A34" s="31"/>
      <c r="B34" s="100">
        <v>133006</v>
      </c>
      <c r="C34" s="81">
        <v>41</v>
      </c>
      <c r="D34" s="81" t="s">
        <v>213</v>
      </c>
      <c r="E34" s="78">
        <v>60</v>
      </c>
      <c r="F34" s="78">
        <v>60</v>
      </c>
      <c r="G34" s="306">
        <v>85.79</v>
      </c>
      <c r="H34" s="78">
        <f t="shared" si="3"/>
        <v>142.98333333333335</v>
      </c>
      <c r="I34" s="78">
        <v>86</v>
      </c>
      <c r="J34" s="78">
        <v>60</v>
      </c>
      <c r="K34" s="78">
        <v>60</v>
      </c>
      <c r="L34" s="78">
        <v>60</v>
      </c>
      <c r="M34" s="78">
        <v>60</v>
      </c>
      <c r="N34" s="78">
        <v>60</v>
      </c>
      <c r="O34" s="78">
        <v>60</v>
      </c>
      <c r="P34" s="78">
        <v>60</v>
      </c>
      <c r="Q34" s="78">
        <v>60</v>
      </c>
    </row>
    <row r="35" spans="1:25" ht="15.2" customHeight="1" x14ac:dyDescent="0.2">
      <c r="A35" s="31"/>
      <c r="B35" s="268" t="s">
        <v>214</v>
      </c>
      <c r="C35" s="70">
        <v>41</v>
      </c>
      <c r="D35" s="70" t="s">
        <v>215</v>
      </c>
      <c r="E35" s="78">
        <v>233</v>
      </c>
      <c r="F35" s="78">
        <v>233</v>
      </c>
      <c r="G35" s="306">
        <v>282.3</v>
      </c>
      <c r="H35" s="78">
        <f t="shared" si="3"/>
        <v>121.15879828326182</v>
      </c>
      <c r="I35" s="78">
        <v>282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1:25" ht="15.2" customHeight="1" x14ac:dyDescent="0.2">
      <c r="A36" s="31"/>
      <c r="B36" s="268" t="s">
        <v>216</v>
      </c>
      <c r="C36" s="70">
        <v>41</v>
      </c>
      <c r="D36" s="70" t="s">
        <v>217</v>
      </c>
      <c r="E36" s="225">
        <v>78700</v>
      </c>
      <c r="F36" s="225">
        <v>78700</v>
      </c>
      <c r="G36" s="328">
        <v>51070.47</v>
      </c>
      <c r="H36" s="78">
        <f t="shared" si="3"/>
        <v>64.892592121982219</v>
      </c>
      <c r="I36" s="225">
        <v>78700</v>
      </c>
      <c r="J36" s="225">
        <v>78700</v>
      </c>
      <c r="K36" s="225">
        <v>78700</v>
      </c>
      <c r="L36" s="225">
        <v>78700</v>
      </c>
      <c r="M36" s="225">
        <v>78700</v>
      </c>
      <c r="N36" s="225">
        <v>78700</v>
      </c>
      <c r="O36" s="225">
        <v>78700</v>
      </c>
      <c r="P36" s="225">
        <v>78700</v>
      </c>
      <c r="Q36" s="225">
        <v>78700</v>
      </c>
    </row>
    <row r="37" spans="1:25" ht="15.2" customHeight="1" x14ac:dyDescent="0.2">
      <c r="A37" s="31"/>
      <c r="B37" s="268" t="s">
        <v>218</v>
      </c>
      <c r="C37" s="70">
        <v>41</v>
      </c>
      <c r="D37" s="70" t="s">
        <v>219</v>
      </c>
      <c r="E37" s="225">
        <v>17712</v>
      </c>
      <c r="F37" s="225">
        <v>17712</v>
      </c>
      <c r="G37" s="328">
        <v>15940.34</v>
      </c>
      <c r="H37" s="78">
        <f t="shared" si="3"/>
        <v>89.997402890695582</v>
      </c>
      <c r="I37" s="225">
        <v>17712</v>
      </c>
      <c r="J37" s="225">
        <v>17712</v>
      </c>
      <c r="K37" s="225">
        <v>17712</v>
      </c>
      <c r="L37" s="225">
        <v>17712</v>
      </c>
      <c r="M37" s="225">
        <v>17712</v>
      </c>
      <c r="N37" s="225">
        <v>17712</v>
      </c>
      <c r="O37" s="225">
        <v>17712</v>
      </c>
      <c r="P37" s="225">
        <v>17712</v>
      </c>
      <c r="Q37" s="225">
        <v>17712</v>
      </c>
    </row>
    <row r="38" spans="1:25" ht="15.2" customHeight="1" x14ac:dyDescent="0.2">
      <c r="A38" s="41"/>
      <c r="B38" s="270" t="s">
        <v>254</v>
      </c>
      <c r="C38" s="74">
        <v>41</v>
      </c>
      <c r="D38" s="70" t="s">
        <v>255</v>
      </c>
      <c r="E38" s="78">
        <v>82100</v>
      </c>
      <c r="F38" s="78">
        <v>102100</v>
      </c>
      <c r="G38" s="306">
        <v>74493.679999999993</v>
      </c>
      <c r="H38" s="78">
        <f t="shared" si="3"/>
        <v>72.961488736532814</v>
      </c>
      <c r="I38" s="78">
        <v>102100</v>
      </c>
      <c r="J38" s="78">
        <v>82100</v>
      </c>
      <c r="K38" s="78">
        <v>82100</v>
      </c>
      <c r="L38" s="78">
        <v>82100</v>
      </c>
      <c r="M38" s="78">
        <v>82100</v>
      </c>
      <c r="N38" s="78">
        <v>82100</v>
      </c>
      <c r="O38" s="78">
        <v>82100</v>
      </c>
      <c r="P38" s="78">
        <v>82100</v>
      </c>
      <c r="Q38" s="78">
        <v>82100</v>
      </c>
    </row>
    <row r="39" spans="1:25" ht="15.2" customHeight="1" x14ac:dyDescent="0.2">
      <c r="A39" s="31"/>
      <c r="B39" s="99">
        <v>134001</v>
      </c>
      <c r="C39" s="70">
        <v>41</v>
      </c>
      <c r="D39" s="70" t="s">
        <v>524</v>
      </c>
      <c r="E39" s="78">
        <v>101</v>
      </c>
      <c r="F39" s="78">
        <v>101</v>
      </c>
      <c r="G39" s="306">
        <v>101.18</v>
      </c>
      <c r="H39" s="78">
        <f t="shared" si="3"/>
        <v>100.17821782178218</v>
      </c>
      <c r="I39" s="78">
        <v>101</v>
      </c>
      <c r="J39" s="223">
        <v>101</v>
      </c>
      <c r="K39" s="223">
        <v>101</v>
      </c>
      <c r="L39" s="223">
        <v>101</v>
      </c>
      <c r="M39" s="223">
        <v>101</v>
      </c>
      <c r="N39" s="223">
        <v>101</v>
      </c>
      <c r="O39" s="223">
        <v>101</v>
      </c>
      <c r="P39" s="223">
        <v>101</v>
      </c>
      <c r="Q39" s="223">
        <v>101</v>
      </c>
    </row>
    <row r="40" spans="1:25" ht="15.2" customHeight="1" x14ac:dyDescent="0.2">
      <c r="A40" s="31"/>
      <c r="B40" s="99"/>
      <c r="C40" s="70"/>
      <c r="D40" s="76" t="s">
        <v>95</v>
      </c>
      <c r="E40" s="179">
        <f>SUM(E32:E39)</f>
        <v>180006</v>
      </c>
      <c r="F40" s="179">
        <f t="shared" ref="F40:G40" si="7">SUM(F32:F39)</f>
        <v>200006</v>
      </c>
      <c r="G40" s="311">
        <f t="shared" si="7"/>
        <v>143088.22999999998</v>
      </c>
      <c r="H40" s="218">
        <f t="shared" si="3"/>
        <v>71.541968740937762</v>
      </c>
      <c r="I40" s="179">
        <f>SUM(I32:I39)</f>
        <v>200281</v>
      </c>
      <c r="J40" s="179">
        <f t="shared" ref="J40:Q40" si="8">SUM(J32:J39)</f>
        <v>179713</v>
      </c>
      <c r="K40" s="179">
        <f t="shared" si="8"/>
        <v>179713</v>
      </c>
      <c r="L40" s="179">
        <f t="shared" si="8"/>
        <v>179713</v>
      </c>
      <c r="M40" s="179">
        <f t="shared" si="8"/>
        <v>179713</v>
      </c>
      <c r="N40" s="179">
        <f t="shared" si="8"/>
        <v>179713</v>
      </c>
      <c r="O40" s="179">
        <f t="shared" si="8"/>
        <v>179713</v>
      </c>
      <c r="P40" s="179">
        <f t="shared" si="8"/>
        <v>179713</v>
      </c>
      <c r="Q40" s="179">
        <f t="shared" si="8"/>
        <v>179713</v>
      </c>
      <c r="V40" s="8">
        <f>SUM(E40)</f>
        <v>180006</v>
      </c>
      <c r="W40" s="8">
        <f t="shared" ref="W40:X40" si="9">SUM(F40)</f>
        <v>200006</v>
      </c>
      <c r="X40" s="8">
        <f t="shared" si="9"/>
        <v>143088.22999999998</v>
      </c>
      <c r="Y40" s="8">
        <f>SUM(I40)</f>
        <v>200281</v>
      </c>
    </row>
    <row r="41" spans="1:25" ht="15.75" customHeight="1" x14ac:dyDescent="0.25">
      <c r="A41" s="17">
        <v>200</v>
      </c>
      <c r="B41" s="131"/>
      <c r="C41" s="84"/>
      <c r="D41" s="84" t="s">
        <v>385</v>
      </c>
      <c r="E41" s="222"/>
      <c r="F41" s="222"/>
      <c r="G41" s="253"/>
      <c r="H41" s="13"/>
      <c r="I41" s="222"/>
      <c r="J41" s="231"/>
      <c r="K41" s="231"/>
      <c r="L41" s="231"/>
      <c r="M41" s="231"/>
      <c r="N41" s="231"/>
      <c r="O41" s="231"/>
      <c r="P41" s="231"/>
      <c r="Q41" s="231"/>
    </row>
    <row r="42" spans="1:25" ht="15.75" customHeight="1" x14ac:dyDescent="0.25">
      <c r="A42" s="9">
        <v>211</v>
      </c>
      <c r="B42" s="98"/>
      <c r="C42" s="76"/>
      <c r="D42" s="76" t="s">
        <v>386</v>
      </c>
      <c r="E42" s="179"/>
      <c r="F42" s="179"/>
      <c r="G42" s="311"/>
      <c r="H42" s="78"/>
      <c r="I42" s="179"/>
      <c r="J42" s="232"/>
      <c r="K42" s="232"/>
      <c r="L42" s="232"/>
      <c r="M42" s="232"/>
      <c r="N42" s="232"/>
      <c r="O42" s="232"/>
      <c r="P42" s="232"/>
      <c r="Q42" s="232"/>
    </row>
    <row r="43" spans="1:25" ht="15.75" customHeight="1" x14ac:dyDescent="0.2">
      <c r="A43" s="31"/>
      <c r="B43" s="99">
        <v>211003</v>
      </c>
      <c r="C43" s="70">
        <v>41</v>
      </c>
      <c r="D43" s="70" t="s">
        <v>220</v>
      </c>
      <c r="E43" s="78">
        <v>0</v>
      </c>
      <c r="F43" s="78">
        <v>0</v>
      </c>
      <c r="G43" s="306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</row>
    <row r="44" spans="1:25" ht="15.75" customHeight="1" x14ac:dyDescent="0.2">
      <c r="A44" s="31"/>
      <c r="B44" s="99"/>
      <c r="C44" s="70"/>
      <c r="D44" s="76" t="s">
        <v>95</v>
      </c>
      <c r="E44" s="179">
        <f>SUM(E43)</f>
        <v>0</v>
      </c>
      <c r="F44" s="179">
        <f t="shared" ref="F44:G44" si="10">SUM(F43)</f>
        <v>0</v>
      </c>
      <c r="G44" s="311">
        <f t="shared" si="10"/>
        <v>0</v>
      </c>
      <c r="H44" s="218">
        <v>0</v>
      </c>
      <c r="I44" s="179">
        <f>SUM(I43)</f>
        <v>0</v>
      </c>
      <c r="J44" s="179">
        <f t="shared" ref="J44:Q44" si="11">SUM(J43)</f>
        <v>0</v>
      </c>
      <c r="K44" s="179">
        <f t="shared" si="11"/>
        <v>0</v>
      </c>
      <c r="L44" s="179">
        <f t="shared" si="11"/>
        <v>0</v>
      </c>
      <c r="M44" s="179">
        <f t="shared" si="11"/>
        <v>0</v>
      </c>
      <c r="N44" s="179">
        <f t="shared" si="11"/>
        <v>0</v>
      </c>
      <c r="O44" s="179">
        <f t="shared" si="11"/>
        <v>0</v>
      </c>
      <c r="P44" s="179">
        <f t="shared" si="11"/>
        <v>0</v>
      </c>
      <c r="Q44" s="179">
        <f t="shared" si="11"/>
        <v>0</v>
      </c>
      <c r="V44" s="8">
        <f>SUM(E44)</f>
        <v>0</v>
      </c>
      <c r="W44" s="8">
        <f t="shared" ref="W44:X44" si="12">SUM(F44)</f>
        <v>0</v>
      </c>
      <c r="X44" s="8">
        <f t="shared" si="12"/>
        <v>0</v>
      </c>
      <c r="Y44" s="8">
        <f>SUM(I44)</f>
        <v>0</v>
      </c>
    </row>
    <row r="45" spans="1:25" ht="15.75" customHeight="1" x14ac:dyDescent="0.25">
      <c r="A45" s="9">
        <v>212</v>
      </c>
      <c r="B45" s="98"/>
      <c r="C45" s="76"/>
      <c r="D45" s="76" t="s">
        <v>387</v>
      </c>
      <c r="E45" s="179"/>
      <c r="F45" s="179"/>
      <c r="G45" s="311"/>
      <c r="H45" s="78"/>
      <c r="I45" s="179"/>
      <c r="J45" s="179"/>
      <c r="K45" s="179"/>
      <c r="L45" s="179"/>
      <c r="M45" s="179"/>
      <c r="N45" s="179"/>
      <c r="O45" s="179"/>
      <c r="P45" s="179"/>
      <c r="Q45" s="179"/>
    </row>
    <row r="46" spans="1:25" ht="15.75" customHeight="1" x14ac:dyDescent="0.2">
      <c r="A46" s="31"/>
      <c r="B46" s="268">
        <v>212002</v>
      </c>
      <c r="C46" s="70">
        <v>41</v>
      </c>
      <c r="D46" s="70" t="s">
        <v>221</v>
      </c>
      <c r="E46" s="78">
        <v>700</v>
      </c>
      <c r="F46" s="78">
        <v>700</v>
      </c>
      <c r="G46" s="306">
        <v>112.98</v>
      </c>
      <c r="H46" s="78">
        <f t="shared" si="3"/>
        <v>16.14</v>
      </c>
      <c r="I46" s="78">
        <v>150</v>
      </c>
      <c r="J46" s="78">
        <v>700</v>
      </c>
      <c r="K46" s="78">
        <v>700</v>
      </c>
      <c r="L46" s="78">
        <v>700</v>
      </c>
      <c r="M46" s="78">
        <v>700</v>
      </c>
      <c r="N46" s="78">
        <v>700</v>
      </c>
      <c r="O46" s="78">
        <v>700</v>
      </c>
      <c r="P46" s="78">
        <v>700</v>
      </c>
      <c r="Q46" s="78">
        <v>700</v>
      </c>
    </row>
    <row r="47" spans="1:25" ht="15.75" customHeight="1" x14ac:dyDescent="0.2">
      <c r="A47" s="31"/>
      <c r="B47" s="268" t="s">
        <v>634</v>
      </c>
      <c r="C47" s="70">
        <v>41</v>
      </c>
      <c r="D47" s="70" t="s">
        <v>635</v>
      </c>
      <c r="E47" s="78">
        <v>281</v>
      </c>
      <c r="F47" s="78">
        <v>281</v>
      </c>
      <c r="G47" s="306">
        <v>506.25</v>
      </c>
      <c r="H47" s="78">
        <f t="shared" si="3"/>
        <v>180.16014234875445</v>
      </c>
      <c r="I47" s="78">
        <v>675</v>
      </c>
      <c r="J47" s="78"/>
      <c r="K47" s="78"/>
      <c r="L47" s="78"/>
      <c r="M47" s="78"/>
      <c r="N47" s="78"/>
      <c r="O47" s="78"/>
      <c r="P47" s="78"/>
      <c r="Q47" s="78"/>
    </row>
    <row r="48" spans="1:25" ht="15.75" customHeight="1" x14ac:dyDescent="0.2">
      <c r="A48" s="31"/>
      <c r="B48" s="268" t="s">
        <v>636</v>
      </c>
      <c r="C48" s="70">
        <v>41</v>
      </c>
      <c r="D48" s="70" t="s">
        <v>737</v>
      </c>
      <c r="E48" s="78">
        <v>202</v>
      </c>
      <c r="F48" s="78">
        <v>202</v>
      </c>
      <c r="G48" s="306">
        <v>118.3</v>
      </c>
      <c r="H48" s="78">
        <f t="shared" si="3"/>
        <v>58.56435643564356</v>
      </c>
      <c r="I48" s="78">
        <v>202</v>
      </c>
      <c r="J48" s="78"/>
      <c r="K48" s="78"/>
      <c r="L48" s="78"/>
      <c r="M48" s="78"/>
      <c r="N48" s="78"/>
      <c r="O48" s="78"/>
      <c r="P48" s="78"/>
      <c r="Q48" s="78"/>
    </row>
    <row r="49" spans="1:17" ht="15.75" customHeight="1" x14ac:dyDescent="0.2">
      <c r="A49" s="31"/>
      <c r="B49" s="268">
        <v>212002</v>
      </c>
      <c r="C49" s="70">
        <v>41</v>
      </c>
      <c r="D49" s="70" t="s">
        <v>815</v>
      </c>
      <c r="E49" s="78">
        <v>0</v>
      </c>
      <c r="F49" s="78">
        <v>0</v>
      </c>
      <c r="G49" s="306">
        <v>58.4</v>
      </c>
      <c r="H49" s="78">
        <v>0</v>
      </c>
      <c r="I49" s="78">
        <v>58</v>
      </c>
      <c r="J49" s="78"/>
      <c r="K49" s="78"/>
      <c r="L49" s="78"/>
      <c r="M49" s="78"/>
      <c r="N49" s="78"/>
      <c r="O49" s="78"/>
      <c r="P49" s="78"/>
      <c r="Q49" s="78"/>
    </row>
    <row r="50" spans="1:17" ht="15.75" customHeight="1" x14ac:dyDescent="0.2">
      <c r="A50" s="31"/>
      <c r="B50" s="268">
        <v>212003</v>
      </c>
      <c r="C50" s="70">
        <v>41</v>
      </c>
      <c r="D50" s="70" t="s">
        <v>222</v>
      </c>
      <c r="E50" s="78">
        <v>40</v>
      </c>
      <c r="F50" s="78">
        <v>40</v>
      </c>
      <c r="G50" s="306">
        <v>0</v>
      </c>
      <c r="H50" s="78">
        <f t="shared" si="3"/>
        <v>0</v>
      </c>
      <c r="I50" s="78">
        <v>0</v>
      </c>
      <c r="J50" s="78">
        <v>30</v>
      </c>
      <c r="K50" s="78">
        <v>30</v>
      </c>
      <c r="L50" s="78">
        <v>30</v>
      </c>
      <c r="M50" s="78">
        <v>30</v>
      </c>
      <c r="N50" s="78">
        <v>30</v>
      </c>
      <c r="O50" s="78">
        <v>30</v>
      </c>
      <c r="P50" s="78">
        <v>30</v>
      </c>
      <c r="Q50" s="78">
        <v>30</v>
      </c>
    </row>
    <row r="51" spans="1:17" ht="15.75" customHeight="1" x14ac:dyDescent="0.2">
      <c r="A51" s="31"/>
      <c r="B51" s="268" t="s">
        <v>223</v>
      </c>
      <c r="C51" s="70">
        <v>41</v>
      </c>
      <c r="D51" s="70" t="s">
        <v>224</v>
      </c>
      <c r="E51" s="78">
        <v>0</v>
      </c>
      <c r="F51" s="78">
        <v>0</v>
      </c>
      <c r="G51" s="306">
        <v>0</v>
      </c>
      <c r="H51" s="78">
        <v>0</v>
      </c>
      <c r="I51" s="78">
        <v>0</v>
      </c>
      <c r="J51" s="78">
        <v>4780</v>
      </c>
      <c r="K51" s="78">
        <v>4780</v>
      </c>
      <c r="L51" s="78">
        <v>4780</v>
      </c>
      <c r="M51" s="78">
        <v>4780</v>
      </c>
      <c r="N51" s="78">
        <v>4780</v>
      </c>
      <c r="O51" s="78">
        <v>4780</v>
      </c>
      <c r="P51" s="78">
        <v>4780</v>
      </c>
      <c r="Q51" s="78">
        <v>4780</v>
      </c>
    </row>
    <row r="52" spans="1:17" ht="15.75" customHeight="1" x14ac:dyDescent="0.2">
      <c r="A52" s="31"/>
      <c r="B52" s="268" t="s">
        <v>225</v>
      </c>
      <c r="C52" s="70">
        <v>41</v>
      </c>
      <c r="D52" s="70" t="s">
        <v>226</v>
      </c>
      <c r="E52" s="78">
        <v>3392</v>
      </c>
      <c r="F52" s="78">
        <v>3392</v>
      </c>
      <c r="G52" s="306">
        <v>2544.3000000000002</v>
      </c>
      <c r="H52" s="78">
        <f t="shared" si="3"/>
        <v>75.008844339622655</v>
      </c>
      <c r="I52" s="78">
        <v>3392</v>
      </c>
      <c r="J52" s="78">
        <v>3392</v>
      </c>
      <c r="K52" s="78">
        <v>3392</v>
      </c>
      <c r="L52" s="78">
        <v>3392</v>
      </c>
      <c r="M52" s="78">
        <v>3392</v>
      </c>
      <c r="N52" s="78">
        <v>3392</v>
      </c>
      <c r="O52" s="78">
        <v>3392</v>
      </c>
      <c r="P52" s="78">
        <v>3392</v>
      </c>
      <c r="Q52" s="78">
        <v>3392</v>
      </c>
    </row>
    <row r="53" spans="1:17" ht="15.75" customHeight="1" x14ac:dyDescent="0.2">
      <c r="A53" s="31"/>
      <c r="B53" s="268" t="s">
        <v>227</v>
      </c>
      <c r="C53" s="70">
        <v>41</v>
      </c>
      <c r="D53" s="70" t="s">
        <v>228</v>
      </c>
      <c r="E53" s="78">
        <v>24300</v>
      </c>
      <c r="F53" s="78">
        <v>24300</v>
      </c>
      <c r="G53" s="306">
        <v>17502.990000000002</v>
      </c>
      <c r="H53" s="78">
        <f t="shared" si="3"/>
        <v>72.02876543209878</v>
      </c>
      <c r="I53" s="78">
        <v>24300</v>
      </c>
      <c r="J53" s="78">
        <v>24300</v>
      </c>
      <c r="K53" s="78">
        <v>24300</v>
      </c>
      <c r="L53" s="78">
        <v>24300</v>
      </c>
      <c r="M53" s="78">
        <v>24300</v>
      </c>
      <c r="N53" s="78">
        <v>24300</v>
      </c>
      <c r="O53" s="78">
        <v>24300</v>
      </c>
      <c r="P53" s="78">
        <v>24300</v>
      </c>
      <c r="Q53" s="78">
        <v>24300</v>
      </c>
    </row>
    <row r="54" spans="1:17" ht="15.75" customHeight="1" x14ac:dyDescent="0.2">
      <c r="A54" s="31"/>
      <c r="B54" s="268" t="s">
        <v>229</v>
      </c>
      <c r="C54" s="70">
        <v>41</v>
      </c>
      <c r="D54" s="70" t="s">
        <v>374</v>
      </c>
      <c r="E54" s="78">
        <v>33590</v>
      </c>
      <c r="F54" s="78">
        <v>33590</v>
      </c>
      <c r="G54" s="306">
        <v>24941.18</v>
      </c>
      <c r="H54" s="78">
        <f t="shared" si="3"/>
        <v>74.251801131289071</v>
      </c>
      <c r="I54" s="78">
        <v>33590</v>
      </c>
      <c r="J54" s="78">
        <v>33590</v>
      </c>
      <c r="K54" s="78">
        <v>33590</v>
      </c>
      <c r="L54" s="78">
        <v>33590</v>
      </c>
      <c r="M54" s="78">
        <v>33590</v>
      </c>
      <c r="N54" s="78">
        <v>33590</v>
      </c>
      <c r="O54" s="78">
        <v>33590</v>
      </c>
      <c r="P54" s="78">
        <v>33590</v>
      </c>
      <c r="Q54" s="78">
        <v>33590</v>
      </c>
    </row>
    <row r="55" spans="1:17" ht="15.75" customHeight="1" x14ac:dyDescent="0.2">
      <c r="A55" s="31"/>
      <c r="B55" s="268" t="s">
        <v>230</v>
      </c>
      <c r="C55" s="70">
        <v>41</v>
      </c>
      <c r="D55" s="70" t="s">
        <v>231</v>
      </c>
      <c r="E55" s="78">
        <v>170</v>
      </c>
      <c r="F55" s="78">
        <v>170</v>
      </c>
      <c r="G55" s="306">
        <v>147.6</v>
      </c>
      <c r="H55" s="78">
        <f t="shared" si="3"/>
        <v>86.823529411764696</v>
      </c>
      <c r="I55" s="78">
        <v>170</v>
      </c>
      <c r="J55" s="78">
        <v>170</v>
      </c>
      <c r="K55" s="78">
        <v>170</v>
      </c>
      <c r="L55" s="78">
        <v>170</v>
      </c>
      <c r="M55" s="78">
        <v>170</v>
      </c>
      <c r="N55" s="78">
        <v>170</v>
      </c>
      <c r="O55" s="78">
        <v>170</v>
      </c>
      <c r="P55" s="78">
        <v>170</v>
      </c>
      <c r="Q55" s="78">
        <v>170</v>
      </c>
    </row>
    <row r="56" spans="1:17" ht="15.75" customHeight="1" x14ac:dyDescent="0.2">
      <c r="A56" s="31"/>
      <c r="B56" s="269" t="s">
        <v>232</v>
      </c>
      <c r="C56" s="81">
        <v>41</v>
      </c>
      <c r="D56" s="81" t="s">
        <v>233</v>
      </c>
      <c r="E56" s="78">
        <v>200</v>
      </c>
      <c r="F56" s="78">
        <v>200</v>
      </c>
      <c r="G56" s="306">
        <v>127</v>
      </c>
      <c r="H56" s="78">
        <f t="shared" si="3"/>
        <v>63.5</v>
      </c>
      <c r="I56" s="78">
        <v>200</v>
      </c>
      <c r="J56" s="78">
        <v>200</v>
      </c>
      <c r="K56" s="78">
        <v>200</v>
      </c>
      <c r="L56" s="78">
        <v>200</v>
      </c>
      <c r="M56" s="78">
        <v>200</v>
      </c>
      <c r="N56" s="78">
        <v>200</v>
      </c>
      <c r="O56" s="78">
        <v>200</v>
      </c>
      <c r="P56" s="78">
        <v>200</v>
      </c>
      <c r="Q56" s="78">
        <v>200</v>
      </c>
    </row>
    <row r="57" spans="1:17" ht="15.75" customHeight="1" x14ac:dyDescent="0.2">
      <c r="A57" s="31"/>
      <c r="B57" s="269" t="s">
        <v>81</v>
      </c>
      <c r="C57" s="81">
        <v>41</v>
      </c>
      <c r="D57" s="81" t="s">
        <v>596</v>
      </c>
      <c r="E57" s="78">
        <v>50</v>
      </c>
      <c r="F57" s="78">
        <v>50</v>
      </c>
      <c r="G57" s="306">
        <v>0</v>
      </c>
      <c r="H57" s="78">
        <f t="shared" si="3"/>
        <v>0</v>
      </c>
      <c r="I57" s="78">
        <v>50</v>
      </c>
      <c r="J57" s="78">
        <v>50</v>
      </c>
      <c r="K57" s="78">
        <v>50</v>
      </c>
      <c r="L57" s="78">
        <v>50</v>
      </c>
      <c r="M57" s="78">
        <v>50</v>
      </c>
      <c r="N57" s="78">
        <v>50</v>
      </c>
      <c r="O57" s="78">
        <v>50</v>
      </c>
      <c r="P57" s="78">
        <v>50</v>
      </c>
      <c r="Q57" s="78">
        <v>50</v>
      </c>
    </row>
    <row r="58" spans="1:17" ht="15.75" customHeight="1" x14ac:dyDescent="0.2">
      <c r="A58" s="31"/>
      <c r="B58" s="269" t="s">
        <v>605</v>
      </c>
      <c r="C58" s="81">
        <v>41</v>
      </c>
      <c r="D58" s="81" t="s">
        <v>606</v>
      </c>
      <c r="E58" s="78">
        <v>1272</v>
      </c>
      <c r="F58" s="78">
        <v>1272</v>
      </c>
      <c r="G58" s="306">
        <v>848</v>
      </c>
      <c r="H58" s="78">
        <f t="shared" si="3"/>
        <v>66.666666666666657</v>
      </c>
      <c r="I58" s="78">
        <v>1272</v>
      </c>
      <c r="J58" s="78">
        <v>1272</v>
      </c>
      <c r="K58" s="78">
        <v>1272</v>
      </c>
      <c r="L58" s="78">
        <v>1272</v>
      </c>
      <c r="M58" s="78">
        <v>1272</v>
      </c>
      <c r="N58" s="78">
        <v>1272</v>
      </c>
      <c r="O58" s="78">
        <v>1272</v>
      </c>
      <c r="P58" s="78">
        <v>1272</v>
      </c>
      <c r="Q58" s="78">
        <v>1272</v>
      </c>
    </row>
    <row r="59" spans="1:17" ht="15.75" customHeight="1" x14ac:dyDescent="0.2">
      <c r="A59" s="31"/>
      <c r="B59" s="268" t="s">
        <v>234</v>
      </c>
      <c r="C59" s="70">
        <v>41</v>
      </c>
      <c r="D59" s="70" t="s">
        <v>734</v>
      </c>
      <c r="E59" s="78">
        <v>470</v>
      </c>
      <c r="F59" s="78">
        <v>470</v>
      </c>
      <c r="G59" s="306">
        <v>352.8</v>
      </c>
      <c r="H59" s="78">
        <f t="shared" si="3"/>
        <v>75.063829787234056</v>
      </c>
      <c r="I59" s="78">
        <v>470</v>
      </c>
      <c r="J59" s="78">
        <v>1100</v>
      </c>
      <c r="K59" s="78">
        <v>1100</v>
      </c>
      <c r="L59" s="78">
        <v>1100</v>
      </c>
      <c r="M59" s="78">
        <v>1100</v>
      </c>
      <c r="N59" s="78">
        <v>1100</v>
      </c>
      <c r="O59" s="78">
        <v>1100</v>
      </c>
      <c r="P59" s="78">
        <v>1100</v>
      </c>
      <c r="Q59" s="78">
        <v>1100</v>
      </c>
    </row>
    <row r="60" spans="1:17" ht="15.75" customHeight="1" x14ac:dyDescent="0.2">
      <c r="A60" s="31"/>
      <c r="B60" s="268" t="s">
        <v>637</v>
      </c>
      <c r="C60" s="70">
        <v>41</v>
      </c>
      <c r="D60" s="70" t="s">
        <v>638</v>
      </c>
      <c r="E60" s="78">
        <v>100</v>
      </c>
      <c r="F60" s="78">
        <v>100</v>
      </c>
      <c r="G60" s="306">
        <v>69</v>
      </c>
      <c r="H60" s="78">
        <f t="shared" si="3"/>
        <v>69</v>
      </c>
      <c r="I60" s="78">
        <v>100</v>
      </c>
      <c r="J60" s="78"/>
      <c r="K60" s="78"/>
      <c r="L60" s="78"/>
      <c r="M60" s="78"/>
      <c r="N60" s="78"/>
      <c r="O60" s="78"/>
      <c r="P60" s="78"/>
      <c r="Q60" s="78"/>
    </row>
    <row r="61" spans="1:17" ht="15.75" customHeight="1" x14ac:dyDescent="0.2">
      <c r="A61" s="31"/>
      <c r="B61" s="268" t="s">
        <v>639</v>
      </c>
      <c r="C61" s="70">
        <v>41</v>
      </c>
      <c r="D61" s="70" t="s">
        <v>640</v>
      </c>
      <c r="E61" s="78">
        <v>2</v>
      </c>
      <c r="F61" s="78">
        <v>2</v>
      </c>
      <c r="G61" s="306">
        <v>1</v>
      </c>
      <c r="H61" s="78">
        <f t="shared" si="3"/>
        <v>50</v>
      </c>
      <c r="I61" s="78">
        <v>2</v>
      </c>
      <c r="J61" s="78"/>
      <c r="K61" s="78"/>
      <c r="L61" s="78"/>
      <c r="M61" s="78"/>
      <c r="N61" s="78"/>
      <c r="O61" s="78"/>
      <c r="P61" s="78"/>
      <c r="Q61" s="78"/>
    </row>
    <row r="62" spans="1:17" ht="15.75" customHeight="1" x14ac:dyDescent="0.2">
      <c r="A62" s="31"/>
      <c r="B62" s="268">
        <v>212004</v>
      </c>
      <c r="C62" s="70">
        <v>41</v>
      </c>
      <c r="D62" s="70" t="s">
        <v>249</v>
      </c>
      <c r="E62" s="78">
        <v>14550</v>
      </c>
      <c r="F62" s="78">
        <v>14550</v>
      </c>
      <c r="G62" s="306">
        <v>5874.57</v>
      </c>
      <c r="H62" s="78">
        <f t="shared" si="3"/>
        <v>40.375051546391752</v>
      </c>
      <c r="I62" s="78">
        <v>14550</v>
      </c>
      <c r="J62" s="78">
        <v>14550</v>
      </c>
      <c r="K62" s="78">
        <v>14550</v>
      </c>
      <c r="L62" s="78">
        <v>14550</v>
      </c>
      <c r="M62" s="78">
        <v>14550</v>
      </c>
      <c r="N62" s="78">
        <v>14550</v>
      </c>
      <c r="O62" s="78">
        <v>14550</v>
      </c>
      <c r="P62" s="78">
        <v>14550</v>
      </c>
      <c r="Q62" s="78">
        <v>14550</v>
      </c>
    </row>
    <row r="63" spans="1:17" ht="15.75" customHeight="1" x14ac:dyDescent="0.2">
      <c r="A63" s="31"/>
      <c r="B63" s="269" t="s">
        <v>4</v>
      </c>
      <c r="C63" s="70">
        <v>41</v>
      </c>
      <c r="D63" s="70" t="s">
        <v>343</v>
      </c>
      <c r="E63" s="78">
        <v>100</v>
      </c>
      <c r="F63" s="78">
        <v>100</v>
      </c>
      <c r="G63" s="306">
        <v>220</v>
      </c>
      <c r="H63" s="78">
        <f t="shared" si="3"/>
        <v>220.00000000000003</v>
      </c>
      <c r="I63" s="78">
        <v>220</v>
      </c>
      <c r="J63" s="78">
        <v>100</v>
      </c>
      <c r="K63" s="78">
        <v>100</v>
      </c>
      <c r="L63" s="78">
        <v>100</v>
      </c>
      <c r="M63" s="78">
        <v>100</v>
      </c>
      <c r="N63" s="78">
        <v>100</v>
      </c>
      <c r="O63" s="78">
        <v>100</v>
      </c>
      <c r="P63" s="78">
        <v>100</v>
      </c>
      <c r="Q63" s="78">
        <v>100</v>
      </c>
    </row>
    <row r="64" spans="1:17" ht="15.75" customHeight="1" x14ac:dyDescent="0.2">
      <c r="A64" s="31"/>
      <c r="B64" s="269" t="s">
        <v>601</v>
      </c>
      <c r="C64" s="70">
        <v>41</v>
      </c>
      <c r="D64" s="202" t="s">
        <v>602</v>
      </c>
      <c r="E64" s="78">
        <v>8778</v>
      </c>
      <c r="F64" s="78">
        <v>8778</v>
      </c>
      <c r="G64" s="306">
        <v>0</v>
      </c>
      <c r="H64" s="78">
        <f t="shared" si="3"/>
        <v>0</v>
      </c>
      <c r="I64" s="78">
        <v>8778</v>
      </c>
      <c r="J64" s="78">
        <v>8778</v>
      </c>
      <c r="K64" s="78">
        <v>8778</v>
      </c>
      <c r="L64" s="78">
        <v>8778</v>
      </c>
      <c r="M64" s="78">
        <v>8778</v>
      </c>
      <c r="N64" s="78">
        <v>8778</v>
      </c>
      <c r="O64" s="78">
        <v>8778</v>
      </c>
      <c r="P64" s="78">
        <v>8778</v>
      </c>
      <c r="Q64" s="78">
        <v>8778</v>
      </c>
    </row>
    <row r="65" spans="1:25" ht="15.75" customHeight="1" x14ac:dyDescent="0.2">
      <c r="A65" s="31"/>
      <c r="B65" s="269" t="s">
        <v>807</v>
      </c>
      <c r="C65" s="70">
        <v>41</v>
      </c>
      <c r="D65" s="202" t="s">
        <v>808</v>
      </c>
      <c r="E65" s="78">
        <v>0</v>
      </c>
      <c r="F65" s="78">
        <v>3955</v>
      </c>
      <c r="G65" s="306">
        <v>0</v>
      </c>
      <c r="H65" s="78">
        <f t="shared" si="3"/>
        <v>0</v>
      </c>
      <c r="I65" s="78">
        <v>0</v>
      </c>
      <c r="J65" s="78"/>
      <c r="K65" s="78"/>
      <c r="L65" s="78"/>
      <c r="M65" s="78"/>
      <c r="N65" s="78"/>
      <c r="O65" s="78"/>
      <c r="P65" s="78"/>
      <c r="Q65" s="78"/>
    </row>
    <row r="66" spans="1:25" ht="15.75" customHeight="1" x14ac:dyDescent="0.2">
      <c r="A66" s="31"/>
      <c r="B66" s="269" t="s">
        <v>816</v>
      </c>
      <c r="C66" s="70">
        <v>41</v>
      </c>
      <c r="D66" s="202" t="s">
        <v>818</v>
      </c>
      <c r="E66" s="78">
        <v>0</v>
      </c>
      <c r="F66" s="78">
        <v>0</v>
      </c>
      <c r="G66" s="306">
        <v>0</v>
      </c>
      <c r="H66" s="78">
        <v>0</v>
      </c>
      <c r="I66" s="78">
        <v>848</v>
      </c>
      <c r="J66" s="78"/>
      <c r="K66" s="78"/>
      <c r="L66" s="78"/>
      <c r="M66" s="78"/>
      <c r="N66" s="78"/>
      <c r="O66" s="78"/>
      <c r="P66" s="78"/>
      <c r="Q66" s="78"/>
    </row>
    <row r="67" spans="1:25" ht="15.75" customHeight="1" x14ac:dyDescent="0.2">
      <c r="A67" s="31"/>
      <c r="B67" s="269" t="s">
        <v>817</v>
      </c>
      <c r="C67" s="70">
        <v>41</v>
      </c>
      <c r="D67" s="202" t="s">
        <v>819</v>
      </c>
      <c r="E67" s="78">
        <v>0</v>
      </c>
      <c r="F67" s="78">
        <v>0</v>
      </c>
      <c r="G67" s="306">
        <v>0</v>
      </c>
      <c r="H67" s="78">
        <v>0</v>
      </c>
      <c r="I67" s="78">
        <v>1005</v>
      </c>
      <c r="J67" s="78"/>
      <c r="K67" s="78"/>
      <c r="L67" s="78"/>
      <c r="M67" s="78"/>
      <c r="N67" s="78"/>
      <c r="O67" s="78"/>
      <c r="P67" s="78"/>
      <c r="Q67" s="78"/>
    </row>
    <row r="68" spans="1:25" ht="15.75" customHeight="1" x14ac:dyDescent="0.2">
      <c r="A68" s="31"/>
      <c r="B68" s="99"/>
      <c r="C68" s="70"/>
      <c r="D68" s="76" t="s">
        <v>95</v>
      </c>
      <c r="E68" s="218">
        <f>SUM(E46:E67)</f>
        <v>88197</v>
      </c>
      <c r="F68" s="218">
        <f t="shared" ref="F68:G68" si="13">SUM(F46:F67)</f>
        <v>92152</v>
      </c>
      <c r="G68" s="309">
        <f t="shared" si="13"/>
        <v>53424.37</v>
      </c>
      <c r="H68" s="218">
        <f t="shared" si="3"/>
        <v>57.974183956940706</v>
      </c>
      <c r="I68" s="218">
        <f>SUM(I46:I67)</f>
        <v>90032</v>
      </c>
      <c r="J68" s="179">
        <f t="shared" ref="J68:Q68" si="14">SUM(J46:J64)</f>
        <v>93012</v>
      </c>
      <c r="K68" s="179">
        <f t="shared" si="14"/>
        <v>93012</v>
      </c>
      <c r="L68" s="179">
        <f t="shared" si="14"/>
        <v>93012</v>
      </c>
      <c r="M68" s="179">
        <f t="shared" si="14"/>
        <v>93012</v>
      </c>
      <c r="N68" s="179">
        <f t="shared" si="14"/>
        <v>93012</v>
      </c>
      <c r="O68" s="179">
        <f t="shared" si="14"/>
        <v>93012</v>
      </c>
      <c r="P68" s="179">
        <f t="shared" si="14"/>
        <v>93012</v>
      </c>
      <c r="Q68" s="179">
        <f t="shared" si="14"/>
        <v>93012</v>
      </c>
      <c r="V68" s="8">
        <f>SUM(E68)</f>
        <v>88197</v>
      </c>
      <c r="W68" s="8">
        <f t="shared" ref="W68:X68" si="15">SUM(F68)</f>
        <v>92152</v>
      </c>
      <c r="X68" s="8">
        <f t="shared" si="15"/>
        <v>53424.37</v>
      </c>
      <c r="Y68" s="8">
        <f>SUM(I68)</f>
        <v>90032</v>
      </c>
    </row>
    <row r="69" spans="1:25" ht="15.75" customHeight="1" x14ac:dyDescent="0.25">
      <c r="A69" s="9">
        <v>220</v>
      </c>
      <c r="B69" s="98"/>
      <c r="C69" s="76"/>
      <c r="D69" s="76" t="s">
        <v>388</v>
      </c>
      <c r="E69" s="179"/>
      <c r="F69" s="179"/>
      <c r="G69" s="311"/>
      <c r="H69" s="78"/>
      <c r="I69" s="179"/>
      <c r="J69" s="179"/>
      <c r="K69" s="179"/>
      <c r="L69" s="179"/>
      <c r="M69" s="179"/>
      <c r="N69" s="179"/>
      <c r="O69" s="179"/>
      <c r="P69" s="179"/>
      <c r="Q69" s="179"/>
    </row>
    <row r="70" spans="1:25" ht="15.75" customHeight="1" x14ac:dyDescent="0.25">
      <c r="A70" s="9">
        <v>221</v>
      </c>
      <c r="B70" s="98"/>
      <c r="C70" s="76"/>
      <c r="D70" s="76" t="s">
        <v>389</v>
      </c>
      <c r="E70" s="179"/>
      <c r="F70" s="179"/>
      <c r="G70" s="311"/>
      <c r="H70" s="78"/>
      <c r="I70" s="179"/>
      <c r="J70" s="179"/>
      <c r="K70" s="179"/>
      <c r="L70" s="179"/>
      <c r="M70" s="179"/>
      <c r="N70" s="179"/>
      <c r="O70" s="179"/>
      <c r="P70" s="179"/>
      <c r="Q70" s="179"/>
    </row>
    <row r="71" spans="1:25" ht="15.75" customHeight="1" x14ac:dyDescent="0.2">
      <c r="A71" s="31"/>
      <c r="B71" s="99">
        <v>221004</v>
      </c>
      <c r="C71" s="70">
        <v>41</v>
      </c>
      <c r="D71" s="70" t="s">
        <v>235</v>
      </c>
      <c r="E71" s="78">
        <v>2500</v>
      </c>
      <c r="F71" s="78">
        <v>2500</v>
      </c>
      <c r="G71" s="306">
        <v>190</v>
      </c>
      <c r="H71" s="78">
        <f t="shared" si="3"/>
        <v>7.6</v>
      </c>
      <c r="I71" s="78">
        <v>500</v>
      </c>
      <c r="J71" s="78">
        <v>2500</v>
      </c>
      <c r="K71" s="78">
        <v>2500</v>
      </c>
      <c r="L71" s="78">
        <v>2500</v>
      </c>
      <c r="M71" s="78">
        <v>2500</v>
      </c>
      <c r="N71" s="78">
        <v>2500</v>
      </c>
      <c r="O71" s="78">
        <v>2500</v>
      </c>
      <c r="P71" s="78">
        <v>2500</v>
      </c>
      <c r="Q71" s="78">
        <v>2500</v>
      </c>
    </row>
    <row r="72" spans="1:25" ht="15.75" customHeight="1" x14ac:dyDescent="0.2">
      <c r="A72" s="31"/>
      <c r="B72" s="268" t="s">
        <v>236</v>
      </c>
      <c r="C72" s="70">
        <v>41</v>
      </c>
      <c r="D72" s="70" t="s">
        <v>237</v>
      </c>
      <c r="E72" s="78">
        <v>4000</v>
      </c>
      <c r="F72" s="78">
        <v>4000</v>
      </c>
      <c r="G72" s="306">
        <v>3070</v>
      </c>
      <c r="H72" s="78">
        <f t="shared" si="3"/>
        <v>76.75</v>
      </c>
      <c r="I72" s="78">
        <v>4000</v>
      </c>
      <c r="J72" s="78">
        <v>3500</v>
      </c>
      <c r="K72" s="78">
        <v>3500</v>
      </c>
      <c r="L72" s="78">
        <v>3500</v>
      </c>
      <c r="M72" s="78">
        <v>3500</v>
      </c>
      <c r="N72" s="78">
        <v>3500</v>
      </c>
      <c r="O72" s="78">
        <v>3500</v>
      </c>
      <c r="P72" s="78">
        <v>3500</v>
      </c>
      <c r="Q72" s="78">
        <v>3500</v>
      </c>
    </row>
    <row r="73" spans="1:25" ht="15.75" customHeight="1" x14ac:dyDescent="0.2">
      <c r="A73" s="31"/>
      <c r="B73" s="268" t="s">
        <v>238</v>
      </c>
      <c r="C73" s="70">
        <v>41</v>
      </c>
      <c r="D73" s="70" t="s">
        <v>239</v>
      </c>
      <c r="E73" s="78">
        <v>250</v>
      </c>
      <c r="F73" s="78">
        <v>250</v>
      </c>
      <c r="G73" s="306">
        <v>120</v>
      </c>
      <c r="H73" s="78">
        <f t="shared" si="3"/>
        <v>48</v>
      </c>
      <c r="I73" s="78">
        <v>250</v>
      </c>
      <c r="J73" s="78">
        <v>250</v>
      </c>
      <c r="K73" s="78">
        <v>250</v>
      </c>
      <c r="L73" s="78">
        <v>250</v>
      </c>
      <c r="M73" s="78">
        <v>250</v>
      </c>
      <c r="N73" s="78">
        <v>250</v>
      </c>
      <c r="O73" s="78">
        <v>250</v>
      </c>
      <c r="P73" s="78">
        <v>250</v>
      </c>
      <c r="Q73" s="78">
        <v>250</v>
      </c>
    </row>
    <row r="74" spans="1:25" ht="15.75" customHeight="1" x14ac:dyDescent="0.2">
      <c r="A74" s="31"/>
      <c r="B74" s="268" t="s">
        <v>240</v>
      </c>
      <c r="C74" s="70">
        <v>41</v>
      </c>
      <c r="D74" s="70" t="s">
        <v>241</v>
      </c>
      <c r="E74" s="225">
        <v>2600</v>
      </c>
      <c r="F74" s="225">
        <v>2600</v>
      </c>
      <c r="G74" s="328">
        <v>2205</v>
      </c>
      <c r="H74" s="78">
        <f t="shared" si="3"/>
        <v>84.807692307692307</v>
      </c>
      <c r="I74" s="225">
        <v>2600</v>
      </c>
      <c r="J74" s="225">
        <v>2000</v>
      </c>
      <c r="K74" s="225">
        <v>2000</v>
      </c>
      <c r="L74" s="225">
        <v>2000</v>
      </c>
      <c r="M74" s="225">
        <v>2000</v>
      </c>
      <c r="N74" s="225">
        <v>2000</v>
      </c>
      <c r="O74" s="225">
        <v>2000</v>
      </c>
      <c r="P74" s="225">
        <v>2000</v>
      </c>
      <c r="Q74" s="225">
        <v>2000</v>
      </c>
    </row>
    <row r="75" spans="1:25" ht="15.75" customHeight="1" x14ac:dyDescent="0.2">
      <c r="A75" s="31"/>
      <c r="B75" s="268" t="s">
        <v>242</v>
      </c>
      <c r="C75" s="70">
        <v>41</v>
      </c>
      <c r="D75" s="70" t="s">
        <v>256</v>
      </c>
      <c r="E75" s="78">
        <v>4000</v>
      </c>
      <c r="F75" s="78">
        <v>4000</v>
      </c>
      <c r="G75" s="306">
        <v>2960</v>
      </c>
      <c r="H75" s="78">
        <f t="shared" si="3"/>
        <v>74</v>
      </c>
      <c r="I75" s="78">
        <v>4000</v>
      </c>
      <c r="J75" s="78">
        <v>3000</v>
      </c>
      <c r="K75" s="78">
        <v>3000</v>
      </c>
      <c r="L75" s="78">
        <v>3000</v>
      </c>
      <c r="M75" s="78">
        <v>3000</v>
      </c>
      <c r="N75" s="78">
        <v>3000</v>
      </c>
      <c r="O75" s="78">
        <v>3000</v>
      </c>
      <c r="P75" s="78">
        <v>3000</v>
      </c>
      <c r="Q75" s="78">
        <v>3000</v>
      </c>
    </row>
    <row r="76" spans="1:25" ht="15.75" customHeight="1" x14ac:dyDescent="0.2">
      <c r="A76" s="31"/>
      <c r="B76" s="268" t="s">
        <v>497</v>
      </c>
      <c r="C76" s="70">
        <v>41</v>
      </c>
      <c r="D76" s="70" t="s">
        <v>498</v>
      </c>
      <c r="E76" s="78">
        <v>190</v>
      </c>
      <c r="F76" s="78">
        <v>190</v>
      </c>
      <c r="G76" s="306">
        <v>90</v>
      </c>
      <c r="H76" s="78">
        <f t="shared" si="3"/>
        <v>47.368421052631575</v>
      </c>
      <c r="I76" s="78">
        <v>190</v>
      </c>
      <c r="J76" s="78">
        <v>100</v>
      </c>
      <c r="K76" s="78">
        <v>100</v>
      </c>
      <c r="L76" s="78">
        <v>100</v>
      </c>
      <c r="M76" s="78">
        <v>100</v>
      </c>
      <c r="N76" s="78">
        <v>100</v>
      </c>
      <c r="O76" s="78">
        <v>100</v>
      </c>
      <c r="P76" s="78">
        <v>100</v>
      </c>
      <c r="Q76" s="78">
        <v>100</v>
      </c>
    </row>
    <row r="77" spans="1:25" ht="15.75" customHeight="1" x14ac:dyDescent="0.2">
      <c r="A77" s="31"/>
      <c r="B77" s="268" t="s">
        <v>257</v>
      </c>
      <c r="C77" s="70">
        <v>41</v>
      </c>
      <c r="D77" s="70" t="s">
        <v>858</v>
      </c>
      <c r="E77" s="78">
        <v>3000</v>
      </c>
      <c r="F77" s="78">
        <v>3000</v>
      </c>
      <c r="G77" s="306">
        <v>0</v>
      </c>
      <c r="H77" s="78">
        <f t="shared" si="3"/>
        <v>0</v>
      </c>
      <c r="I77" s="78">
        <v>3000</v>
      </c>
      <c r="J77" s="78">
        <v>9000</v>
      </c>
      <c r="K77" s="78">
        <v>9000</v>
      </c>
      <c r="L77" s="78">
        <v>9000</v>
      </c>
      <c r="M77" s="78">
        <v>9000</v>
      </c>
      <c r="N77" s="78">
        <v>9000</v>
      </c>
      <c r="O77" s="78">
        <v>9000</v>
      </c>
      <c r="P77" s="78">
        <v>9000</v>
      </c>
      <c r="Q77" s="78">
        <v>9000</v>
      </c>
    </row>
    <row r="78" spans="1:25" ht="15.75" customHeight="1" x14ac:dyDescent="0.2">
      <c r="A78" s="31"/>
      <c r="B78" s="99"/>
      <c r="C78" s="70"/>
      <c r="D78" s="76" t="s">
        <v>95</v>
      </c>
      <c r="E78" s="179">
        <f>SUM(E71:E77)</f>
        <v>16540</v>
      </c>
      <c r="F78" s="179">
        <f>SUM(F71:F77)</f>
        <v>16540</v>
      </c>
      <c r="G78" s="311">
        <f>SUM(G71:G77)</f>
        <v>8635</v>
      </c>
      <c r="H78" s="218">
        <f t="shared" si="3"/>
        <v>52.206771463119708</v>
      </c>
      <c r="I78" s="179">
        <f t="shared" ref="I78:Q78" si="16">SUM(I71:I77)</f>
        <v>14540</v>
      </c>
      <c r="J78" s="179">
        <f t="shared" si="16"/>
        <v>20350</v>
      </c>
      <c r="K78" s="179">
        <f t="shared" si="16"/>
        <v>20350</v>
      </c>
      <c r="L78" s="179">
        <f t="shared" si="16"/>
        <v>20350</v>
      </c>
      <c r="M78" s="179">
        <f t="shared" si="16"/>
        <v>20350</v>
      </c>
      <c r="N78" s="179">
        <f t="shared" si="16"/>
        <v>20350</v>
      </c>
      <c r="O78" s="179">
        <f t="shared" si="16"/>
        <v>20350</v>
      </c>
      <c r="P78" s="179">
        <f t="shared" si="16"/>
        <v>20350</v>
      </c>
      <c r="Q78" s="179">
        <f t="shared" si="16"/>
        <v>20350</v>
      </c>
      <c r="V78" s="8">
        <f>SUM(E78)</f>
        <v>16540</v>
      </c>
      <c r="W78" s="8">
        <f t="shared" ref="W78:X78" si="17">SUM(F78)</f>
        <v>16540</v>
      </c>
      <c r="X78" s="8">
        <f t="shared" si="17"/>
        <v>8635</v>
      </c>
      <c r="Y78" s="8">
        <f>SUM(I78)</f>
        <v>14540</v>
      </c>
    </row>
    <row r="79" spans="1:25" ht="15.75" customHeight="1" x14ac:dyDescent="0.2">
      <c r="A79" s="18"/>
      <c r="B79" s="103"/>
      <c r="C79" s="104"/>
      <c r="D79" s="84"/>
      <c r="E79" s="222"/>
      <c r="F79" s="222"/>
      <c r="G79" s="253"/>
      <c r="H79" s="190"/>
      <c r="I79" s="222"/>
      <c r="J79" s="221"/>
      <c r="K79" s="179"/>
      <c r="L79" s="179"/>
      <c r="M79" s="179"/>
      <c r="N79" s="179"/>
      <c r="O79" s="179"/>
      <c r="P79" s="179"/>
      <c r="Q79" s="179"/>
      <c r="V79" s="8"/>
      <c r="W79" s="8"/>
      <c r="X79" s="8"/>
      <c r="Y79" s="8"/>
    </row>
    <row r="80" spans="1:25" ht="15.75" customHeight="1" x14ac:dyDescent="0.25">
      <c r="A80" s="17">
        <v>223</v>
      </c>
      <c r="B80" s="131"/>
      <c r="C80" s="84"/>
      <c r="D80" s="84" t="s">
        <v>390</v>
      </c>
      <c r="E80" s="222"/>
      <c r="F80" s="222"/>
      <c r="G80" s="253"/>
      <c r="H80" s="13"/>
      <c r="I80" s="222"/>
      <c r="J80" s="221"/>
      <c r="K80" s="179"/>
      <c r="L80" s="179"/>
      <c r="M80" s="179"/>
      <c r="N80" s="179"/>
      <c r="O80" s="179"/>
      <c r="P80" s="179"/>
      <c r="Q80" s="179"/>
    </row>
    <row r="81" spans="1:17" ht="15.75" customHeight="1" x14ac:dyDescent="0.2">
      <c r="A81" s="31"/>
      <c r="B81" s="99">
        <v>222003</v>
      </c>
      <c r="C81" s="70">
        <v>41</v>
      </c>
      <c r="D81" s="70" t="s">
        <v>866</v>
      </c>
      <c r="E81" s="78">
        <v>100</v>
      </c>
      <c r="F81" s="78">
        <v>100</v>
      </c>
      <c r="G81" s="306">
        <v>254</v>
      </c>
      <c r="H81" s="78">
        <f t="shared" si="3"/>
        <v>254</v>
      </c>
      <c r="I81" s="78">
        <v>300</v>
      </c>
      <c r="J81" s="78">
        <v>100</v>
      </c>
      <c r="K81" s="78">
        <v>100</v>
      </c>
      <c r="L81" s="78">
        <v>100</v>
      </c>
      <c r="M81" s="78">
        <v>100</v>
      </c>
      <c r="N81" s="78">
        <v>100</v>
      </c>
      <c r="O81" s="78">
        <v>100</v>
      </c>
      <c r="P81" s="78">
        <v>100</v>
      </c>
      <c r="Q81" s="78">
        <v>100</v>
      </c>
    </row>
    <row r="82" spans="1:17" ht="15.75" customHeight="1" x14ac:dyDescent="0.2">
      <c r="A82" s="31"/>
      <c r="B82" s="99" t="s">
        <v>589</v>
      </c>
      <c r="C82" s="70">
        <v>41</v>
      </c>
      <c r="D82" s="70" t="s">
        <v>590</v>
      </c>
      <c r="E82" s="78">
        <v>300</v>
      </c>
      <c r="F82" s="78">
        <v>300</v>
      </c>
      <c r="G82" s="306">
        <v>10</v>
      </c>
      <c r="H82" s="78">
        <f t="shared" si="3"/>
        <v>3.3333333333333335</v>
      </c>
      <c r="I82" s="78">
        <v>300</v>
      </c>
      <c r="J82" s="78">
        <v>300</v>
      </c>
      <c r="K82" s="78">
        <v>300</v>
      </c>
      <c r="L82" s="78">
        <v>300</v>
      </c>
      <c r="M82" s="78">
        <v>300</v>
      </c>
      <c r="N82" s="78">
        <v>300</v>
      </c>
      <c r="O82" s="78">
        <v>300</v>
      </c>
      <c r="P82" s="78">
        <v>300</v>
      </c>
      <c r="Q82" s="78">
        <v>300</v>
      </c>
    </row>
    <row r="83" spans="1:17" ht="15.75" customHeight="1" x14ac:dyDescent="0.2">
      <c r="A83" s="31"/>
      <c r="B83" s="268" t="s">
        <v>260</v>
      </c>
      <c r="C83" s="70">
        <v>41</v>
      </c>
      <c r="D83" s="70" t="s">
        <v>261</v>
      </c>
      <c r="E83" s="78">
        <v>130</v>
      </c>
      <c r="F83" s="78">
        <v>130</v>
      </c>
      <c r="G83" s="306">
        <v>58.87</v>
      </c>
      <c r="H83" s="78">
        <f t="shared" si="3"/>
        <v>45.284615384615385</v>
      </c>
      <c r="I83" s="78">
        <v>59</v>
      </c>
      <c r="J83" s="78">
        <v>130</v>
      </c>
      <c r="K83" s="78">
        <v>130</v>
      </c>
      <c r="L83" s="78">
        <v>130</v>
      </c>
      <c r="M83" s="78">
        <v>130</v>
      </c>
      <c r="N83" s="78">
        <v>130</v>
      </c>
      <c r="O83" s="78">
        <v>130</v>
      </c>
      <c r="P83" s="78">
        <v>130</v>
      </c>
      <c r="Q83" s="78">
        <v>130</v>
      </c>
    </row>
    <row r="84" spans="1:17" ht="15.75" customHeight="1" x14ac:dyDescent="0.2">
      <c r="A84" s="31"/>
      <c r="B84" s="268" t="s">
        <v>262</v>
      </c>
      <c r="C84" s="70">
        <v>41</v>
      </c>
      <c r="D84" s="70" t="s">
        <v>263</v>
      </c>
      <c r="E84" s="78">
        <v>200</v>
      </c>
      <c r="F84" s="78">
        <v>200</v>
      </c>
      <c r="G84" s="306">
        <v>207.02</v>
      </c>
      <c r="H84" s="78">
        <f t="shared" si="3"/>
        <v>103.51000000000002</v>
      </c>
      <c r="I84" s="78">
        <v>207</v>
      </c>
      <c r="J84" s="78">
        <v>91</v>
      </c>
      <c r="K84" s="78">
        <v>91</v>
      </c>
      <c r="L84" s="78">
        <v>91</v>
      </c>
      <c r="M84" s="78">
        <v>91</v>
      </c>
      <c r="N84" s="78">
        <v>91</v>
      </c>
      <c r="O84" s="78">
        <v>91</v>
      </c>
      <c r="P84" s="78">
        <v>91</v>
      </c>
      <c r="Q84" s="78">
        <v>91</v>
      </c>
    </row>
    <row r="85" spans="1:17" ht="15.75" customHeight="1" x14ac:dyDescent="0.2">
      <c r="A85" s="31"/>
      <c r="B85" s="268" t="s">
        <v>264</v>
      </c>
      <c r="C85" s="70">
        <v>41</v>
      </c>
      <c r="D85" s="70" t="s">
        <v>265</v>
      </c>
      <c r="E85" s="78">
        <v>1093</v>
      </c>
      <c r="F85" s="78">
        <v>1093</v>
      </c>
      <c r="G85" s="306">
        <v>0</v>
      </c>
      <c r="H85" s="78">
        <f t="shared" si="3"/>
        <v>0</v>
      </c>
      <c r="I85" s="78">
        <v>1093</v>
      </c>
      <c r="J85" s="78">
        <v>1093</v>
      </c>
      <c r="K85" s="78">
        <v>1093</v>
      </c>
      <c r="L85" s="78">
        <v>1093</v>
      </c>
      <c r="M85" s="78">
        <v>1093</v>
      </c>
      <c r="N85" s="78">
        <v>1093</v>
      </c>
      <c r="O85" s="78">
        <v>1093</v>
      </c>
      <c r="P85" s="78">
        <v>1093</v>
      </c>
      <c r="Q85" s="78">
        <v>1093</v>
      </c>
    </row>
    <row r="86" spans="1:17" ht="15.75" customHeight="1" x14ac:dyDescent="0.2">
      <c r="A86" s="31"/>
      <c r="B86" s="268" t="s">
        <v>266</v>
      </c>
      <c r="C86" s="70">
        <v>41</v>
      </c>
      <c r="D86" s="70" t="s">
        <v>721</v>
      </c>
      <c r="E86" s="78">
        <v>6381</v>
      </c>
      <c r="F86" s="78">
        <v>6381</v>
      </c>
      <c r="G86" s="306">
        <v>2824.46</v>
      </c>
      <c r="H86" s="78">
        <f t="shared" si="3"/>
        <v>44.263595047798148</v>
      </c>
      <c r="I86" s="78">
        <v>6381</v>
      </c>
      <c r="J86" s="78">
        <v>6381</v>
      </c>
      <c r="K86" s="78">
        <v>6381</v>
      </c>
      <c r="L86" s="78">
        <v>6381</v>
      </c>
      <c r="M86" s="78">
        <v>6381</v>
      </c>
      <c r="N86" s="78">
        <v>6381</v>
      </c>
      <c r="O86" s="78">
        <v>6381</v>
      </c>
      <c r="P86" s="78">
        <v>6381</v>
      </c>
      <c r="Q86" s="78">
        <v>6381</v>
      </c>
    </row>
    <row r="87" spans="1:17" ht="15.75" customHeight="1" x14ac:dyDescent="0.2">
      <c r="A87" s="31"/>
      <c r="B87" s="268" t="s">
        <v>267</v>
      </c>
      <c r="C87" s="70">
        <v>41</v>
      </c>
      <c r="D87" s="70" t="s">
        <v>268</v>
      </c>
      <c r="E87" s="78">
        <v>300</v>
      </c>
      <c r="F87" s="78">
        <v>300</v>
      </c>
      <c r="G87" s="306">
        <v>261</v>
      </c>
      <c r="H87" s="78">
        <f t="shared" si="3"/>
        <v>87</v>
      </c>
      <c r="I87" s="78">
        <v>300</v>
      </c>
      <c r="J87" s="78">
        <v>100</v>
      </c>
      <c r="K87" s="78">
        <v>100</v>
      </c>
      <c r="L87" s="78">
        <v>100</v>
      </c>
      <c r="M87" s="78">
        <v>100</v>
      </c>
      <c r="N87" s="78">
        <v>100</v>
      </c>
      <c r="O87" s="78">
        <v>100</v>
      </c>
      <c r="P87" s="78">
        <v>100</v>
      </c>
      <c r="Q87" s="78">
        <v>100</v>
      </c>
    </row>
    <row r="88" spans="1:17" ht="15.75" customHeight="1" x14ac:dyDescent="0.2">
      <c r="A88" s="31"/>
      <c r="B88" s="268" t="s">
        <v>269</v>
      </c>
      <c r="C88" s="70">
        <v>41</v>
      </c>
      <c r="D88" s="70" t="s">
        <v>369</v>
      </c>
      <c r="E88" s="78">
        <v>23592</v>
      </c>
      <c r="F88" s="78">
        <v>23592</v>
      </c>
      <c r="G88" s="306">
        <v>17230.68</v>
      </c>
      <c r="H88" s="78">
        <f t="shared" si="3"/>
        <v>73.036113936927777</v>
      </c>
      <c r="I88" s="78">
        <v>23592</v>
      </c>
      <c r="J88" s="78">
        <v>23592</v>
      </c>
      <c r="K88" s="78">
        <v>23592</v>
      </c>
      <c r="L88" s="78">
        <v>23592</v>
      </c>
      <c r="M88" s="78">
        <v>23592</v>
      </c>
      <c r="N88" s="78">
        <v>23592</v>
      </c>
      <c r="O88" s="78">
        <v>23592</v>
      </c>
      <c r="P88" s="78">
        <v>23592</v>
      </c>
      <c r="Q88" s="78">
        <v>23592</v>
      </c>
    </row>
    <row r="89" spans="1:17" ht="15.75" customHeight="1" x14ac:dyDescent="0.2">
      <c r="A89" s="31"/>
      <c r="B89" s="268" t="s">
        <v>270</v>
      </c>
      <c r="C89" s="70">
        <v>41</v>
      </c>
      <c r="D89" s="70" t="s">
        <v>518</v>
      </c>
      <c r="E89" s="78">
        <v>22416</v>
      </c>
      <c r="F89" s="78">
        <v>22416</v>
      </c>
      <c r="G89" s="306">
        <v>17109.47</v>
      </c>
      <c r="H89" s="78">
        <f t="shared" si="3"/>
        <v>76.327043183440395</v>
      </c>
      <c r="I89" s="78">
        <v>22416</v>
      </c>
      <c r="J89" s="78">
        <v>22416</v>
      </c>
      <c r="K89" s="78">
        <v>22416</v>
      </c>
      <c r="L89" s="78">
        <v>22416</v>
      </c>
      <c r="M89" s="78">
        <v>22416</v>
      </c>
      <c r="N89" s="78">
        <v>22416</v>
      </c>
      <c r="O89" s="78">
        <v>22416</v>
      </c>
      <c r="P89" s="78">
        <v>22416</v>
      </c>
      <c r="Q89" s="78">
        <v>22416</v>
      </c>
    </row>
    <row r="90" spans="1:17" ht="15.75" customHeight="1" x14ac:dyDescent="0.2">
      <c r="A90" s="31"/>
      <c r="B90" s="268" t="s">
        <v>271</v>
      </c>
      <c r="C90" s="70">
        <v>41</v>
      </c>
      <c r="D90" s="70" t="s">
        <v>272</v>
      </c>
      <c r="E90" s="78">
        <v>300</v>
      </c>
      <c r="F90" s="78">
        <v>300</v>
      </c>
      <c r="G90" s="306">
        <v>413.8</v>
      </c>
      <c r="H90" s="78">
        <f t="shared" si="3"/>
        <v>137.93333333333334</v>
      </c>
      <c r="I90" s="78">
        <v>440</v>
      </c>
      <c r="J90" s="78">
        <v>300</v>
      </c>
      <c r="K90" s="78">
        <v>300</v>
      </c>
      <c r="L90" s="78">
        <v>300</v>
      </c>
      <c r="M90" s="78">
        <v>300</v>
      </c>
      <c r="N90" s="78">
        <v>300</v>
      </c>
      <c r="O90" s="78">
        <v>300</v>
      </c>
      <c r="P90" s="78">
        <v>300</v>
      </c>
      <c r="Q90" s="78">
        <v>300</v>
      </c>
    </row>
    <row r="91" spans="1:17" ht="15.75" customHeight="1" x14ac:dyDescent="0.2">
      <c r="A91" s="31"/>
      <c r="B91" s="268" t="s">
        <v>273</v>
      </c>
      <c r="C91" s="70">
        <v>41</v>
      </c>
      <c r="D91" s="70" t="s">
        <v>641</v>
      </c>
      <c r="E91" s="78">
        <v>50</v>
      </c>
      <c r="F91" s="78">
        <v>50</v>
      </c>
      <c r="G91" s="306">
        <v>0</v>
      </c>
      <c r="H91" s="78">
        <f t="shared" ref="H91:H151" si="18">SUM(G91/F91)*100</f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</row>
    <row r="92" spans="1:17" ht="15.75" customHeight="1" x14ac:dyDescent="0.2">
      <c r="A92" s="31"/>
      <c r="B92" s="268" t="s">
        <v>274</v>
      </c>
      <c r="C92" s="70">
        <v>41</v>
      </c>
      <c r="D92" s="70" t="s">
        <v>275</v>
      </c>
      <c r="E92" s="78">
        <v>385</v>
      </c>
      <c r="F92" s="78">
        <v>385</v>
      </c>
      <c r="G92" s="306">
        <v>313.43</v>
      </c>
      <c r="H92" s="78">
        <f t="shared" si="18"/>
        <v>81.410389610389615</v>
      </c>
      <c r="I92" s="78">
        <v>313</v>
      </c>
      <c r="J92" s="78">
        <v>300</v>
      </c>
      <c r="K92" s="78">
        <v>300</v>
      </c>
      <c r="L92" s="78">
        <v>300</v>
      </c>
      <c r="M92" s="78">
        <v>300</v>
      </c>
      <c r="N92" s="78">
        <v>300</v>
      </c>
      <c r="O92" s="78">
        <v>300</v>
      </c>
      <c r="P92" s="78">
        <v>300</v>
      </c>
      <c r="Q92" s="78">
        <v>300</v>
      </c>
    </row>
    <row r="93" spans="1:17" ht="15.75" customHeight="1" x14ac:dyDescent="0.2">
      <c r="A93" s="31"/>
      <c r="B93" s="99">
        <v>223004</v>
      </c>
      <c r="C93" s="70">
        <v>41</v>
      </c>
      <c r="D93" s="70" t="s">
        <v>276</v>
      </c>
      <c r="E93" s="78">
        <v>0</v>
      </c>
      <c r="F93" s="78">
        <v>0</v>
      </c>
      <c r="G93" s="306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</row>
    <row r="94" spans="1:17" ht="15.75" customHeight="1" x14ac:dyDescent="0.2">
      <c r="A94" s="31"/>
      <c r="B94" s="268" t="s">
        <v>519</v>
      </c>
      <c r="C94" s="70">
        <v>41</v>
      </c>
      <c r="D94" s="70" t="s">
        <v>859</v>
      </c>
      <c r="E94" s="225">
        <v>2400</v>
      </c>
      <c r="F94" s="225">
        <v>2400</v>
      </c>
      <c r="G94" s="328">
        <v>1253.19</v>
      </c>
      <c r="H94" s="78">
        <f t="shared" si="18"/>
        <v>52.216249999999995</v>
      </c>
      <c r="I94" s="225">
        <v>1253</v>
      </c>
      <c r="J94" s="225">
        <v>2400</v>
      </c>
      <c r="K94" s="225">
        <v>2400</v>
      </c>
      <c r="L94" s="225">
        <v>2400</v>
      </c>
      <c r="M94" s="225">
        <v>2400</v>
      </c>
      <c r="N94" s="225">
        <v>2400</v>
      </c>
      <c r="O94" s="225">
        <v>2400</v>
      </c>
      <c r="P94" s="225">
        <v>2400</v>
      </c>
      <c r="Q94" s="225">
        <v>2400</v>
      </c>
    </row>
    <row r="95" spans="1:17" ht="15.75" customHeight="1" x14ac:dyDescent="0.2">
      <c r="A95" s="31"/>
      <c r="B95" s="268" t="s">
        <v>522</v>
      </c>
      <c r="C95" s="70">
        <v>41</v>
      </c>
      <c r="D95" s="70" t="s">
        <v>499</v>
      </c>
      <c r="E95" s="225">
        <v>2000</v>
      </c>
      <c r="F95" s="225">
        <v>2000</v>
      </c>
      <c r="G95" s="328">
        <v>820.4</v>
      </c>
      <c r="H95" s="78">
        <f t="shared" si="18"/>
        <v>41.02</v>
      </c>
      <c r="I95" s="225">
        <v>2000</v>
      </c>
      <c r="J95" s="225">
        <v>2000</v>
      </c>
      <c r="K95" s="225">
        <v>2000</v>
      </c>
      <c r="L95" s="225">
        <v>2000</v>
      </c>
      <c r="M95" s="225">
        <v>2000</v>
      </c>
      <c r="N95" s="225">
        <v>2000</v>
      </c>
      <c r="O95" s="225">
        <v>2000</v>
      </c>
      <c r="P95" s="225">
        <v>2000</v>
      </c>
      <c r="Q95" s="225">
        <v>2000</v>
      </c>
    </row>
    <row r="96" spans="1:17" ht="15.75" customHeight="1" x14ac:dyDescent="0.2">
      <c r="A96" s="31"/>
      <c r="B96" s="268" t="s">
        <v>520</v>
      </c>
      <c r="C96" s="70">
        <v>41</v>
      </c>
      <c r="D96" s="70" t="s">
        <v>521</v>
      </c>
      <c r="E96" s="225">
        <v>102</v>
      </c>
      <c r="F96" s="225">
        <v>102</v>
      </c>
      <c r="G96" s="328">
        <v>81.11</v>
      </c>
      <c r="H96" s="78">
        <f t="shared" si="18"/>
        <v>79.519607843137251</v>
      </c>
      <c r="I96" s="225">
        <v>102</v>
      </c>
      <c r="J96" s="225">
        <v>55</v>
      </c>
      <c r="K96" s="225">
        <v>55</v>
      </c>
      <c r="L96" s="225">
        <v>55</v>
      </c>
      <c r="M96" s="225">
        <v>55</v>
      </c>
      <c r="N96" s="225">
        <v>55</v>
      </c>
      <c r="O96" s="225">
        <v>55</v>
      </c>
      <c r="P96" s="225">
        <v>55</v>
      </c>
      <c r="Q96" s="225">
        <v>55</v>
      </c>
    </row>
    <row r="97" spans="1:25" ht="15.75" customHeight="1" x14ac:dyDescent="0.2">
      <c r="A97" s="31"/>
      <c r="B97" s="268" t="s">
        <v>344</v>
      </c>
      <c r="C97" s="70">
        <v>41</v>
      </c>
      <c r="D97" s="70" t="s">
        <v>345</v>
      </c>
      <c r="E97" s="78">
        <v>0</v>
      </c>
      <c r="F97" s="78">
        <v>0</v>
      </c>
      <c r="G97" s="306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</row>
    <row r="98" spans="1:25" ht="15.75" customHeight="1" x14ac:dyDescent="0.2">
      <c r="A98" s="31"/>
      <c r="B98" s="268" t="s">
        <v>642</v>
      </c>
      <c r="C98" s="70">
        <v>41</v>
      </c>
      <c r="D98" s="70" t="s">
        <v>643</v>
      </c>
      <c r="E98" s="78">
        <v>10</v>
      </c>
      <c r="F98" s="78">
        <v>10</v>
      </c>
      <c r="G98" s="306">
        <v>0</v>
      </c>
      <c r="H98" s="78">
        <f t="shared" si="18"/>
        <v>0</v>
      </c>
      <c r="I98" s="78">
        <v>0</v>
      </c>
      <c r="J98" s="78"/>
      <c r="K98" s="78"/>
      <c r="L98" s="78"/>
      <c r="M98" s="78"/>
      <c r="N98" s="78"/>
      <c r="O98" s="78"/>
      <c r="P98" s="78"/>
      <c r="Q98" s="78"/>
    </row>
    <row r="99" spans="1:25" ht="15.75" customHeight="1" x14ac:dyDescent="0.2">
      <c r="A99" s="31"/>
      <c r="B99" s="268" t="s">
        <v>644</v>
      </c>
      <c r="C99" s="70">
        <v>41</v>
      </c>
      <c r="D99" s="70" t="s">
        <v>725</v>
      </c>
      <c r="E99" s="78">
        <v>1500</v>
      </c>
      <c r="F99" s="78">
        <v>1500</v>
      </c>
      <c r="G99" s="306">
        <v>0</v>
      </c>
      <c r="H99" s="78">
        <f t="shared" si="18"/>
        <v>0</v>
      </c>
      <c r="I99" s="78">
        <v>3398</v>
      </c>
      <c r="J99" s="78"/>
      <c r="K99" s="78"/>
      <c r="L99" s="78"/>
      <c r="M99" s="78"/>
      <c r="N99" s="78"/>
      <c r="O99" s="78"/>
      <c r="P99" s="78"/>
      <c r="Q99" s="78"/>
    </row>
    <row r="100" spans="1:25" ht="15.75" customHeight="1" x14ac:dyDescent="0.2">
      <c r="A100" s="31"/>
      <c r="B100" s="268" t="s">
        <v>644</v>
      </c>
      <c r="C100" s="70">
        <v>41</v>
      </c>
      <c r="D100" s="70" t="s">
        <v>735</v>
      </c>
      <c r="E100" s="78">
        <v>150</v>
      </c>
      <c r="F100" s="78">
        <v>150</v>
      </c>
      <c r="G100" s="306">
        <v>0</v>
      </c>
      <c r="H100" s="78">
        <f t="shared" si="18"/>
        <v>0</v>
      </c>
      <c r="I100" s="78">
        <v>150</v>
      </c>
      <c r="J100" s="78"/>
      <c r="K100" s="78"/>
      <c r="L100" s="78"/>
      <c r="M100" s="78"/>
      <c r="N100" s="78"/>
      <c r="O100" s="78"/>
      <c r="P100" s="78"/>
      <c r="Q100" s="78"/>
    </row>
    <row r="101" spans="1:25" ht="15.75" customHeight="1" x14ac:dyDescent="0.2">
      <c r="A101" s="31"/>
      <c r="B101" s="268" t="s">
        <v>809</v>
      </c>
      <c r="C101" s="70">
        <v>41</v>
      </c>
      <c r="D101" s="70" t="s">
        <v>820</v>
      </c>
      <c r="E101" s="78">
        <v>0</v>
      </c>
      <c r="F101" s="78">
        <v>0</v>
      </c>
      <c r="G101" s="306">
        <v>500</v>
      </c>
      <c r="H101" s="78">
        <v>0</v>
      </c>
      <c r="I101" s="78">
        <v>1000</v>
      </c>
      <c r="J101" s="78"/>
      <c r="K101" s="78"/>
      <c r="L101" s="78"/>
      <c r="M101" s="78"/>
      <c r="N101" s="78"/>
      <c r="O101" s="78"/>
      <c r="P101" s="78"/>
      <c r="Q101" s="78"/>
    </row>
    <row r="102" spans="1:25" ht="15.75" customHeight="1" x14ac:dyDescent="0.2">
      <c r="A102" s="31"/>
      <c r="B102" s="268" t="s">
        <v>821</v>
      </c>
      <c r="C102" s="70">
        <v>41</v>
      </c>
      <c r="D102" s="70" t="s">
        <v>822</v>
      </c>
      <c r="E102" s="78">
        <v>0</v>
      </c>
      <c r="F102" s="78">
        <v>0</v>
      </c>
      <c r="G102" s="306">
        <v>165</v>
      </c>
      <c r="H102" s="78">
        <v>0</v>
      </c>
      <c r="I102" s="78">
        <v>165</v>
      </c>
      <c r="J102" s="78"/>
      <c r="K102" s="78"/>
      <c r="L102" s="78"/>
      <c r="M102" s="78"/>
      <c r="N102" s="78"/>
      <c r="O102" s="78"/>
      <c r="P102" s="78"/>
      <c r="Q102" s="78"/>
    </row>
    <row r="103" spans="1:25" ht="15.75" customHeight="1" x14ac:dyDescent="0.2">
      <c r="A103" s="31"/>
      <c r="B103" s="268" t="s">
        <v>810</v>
      </c>
      <c r="C103" s="70">
        <v>41</v>
      </c>
      <c r="D103" s="70" t="s">
        <v>811</v>
      </c>
      <c r="E103" s="78"/>
      <c r="F103" s="78"/>
      <c r="G103" s="306">
        <v>148.12</v>
      </c>
      <c r="H103" s="78">
        <v>0</v>
      </c>
      <c r="I103" s="78">
        <v>148</v>
      </c>
      <c r="J103" s="78"/>
      <c r="K103" s="78"/>
      <c r="L103" s="78"/>
      <c r="M103" s="78"/>
      <c r="N103" s="78"/>
      <c r="O103" s="78"/>
      <c r="P103" s="78"/>
      <c r="Q103" s="78"/>
    </row>
    <row r="104" spans="1:25" ht="15.75" customHeight="1" x14ac:dyDescent="0.2">
      <c r="A104" s="363"/>
      <c r="B104" s="191">
        <v>223001</v>
      </c>
      <c r="C104" s="160">
        <v>41</v>
      </c>
      <c r="D104" s="160" t="s">
        <v>547</v>
      </c>
      <c r="E104" s="78">
        <v>9000</v>
      </c>
      <c r="F104" s="78">
        <v>9000</v>
      </c>
      <c r="G104" s="306">
        <v>3822.54</v>
      </c>
      <c r="H104" s="78">
        <f t="shared" si="18"/>
        <v>42.472666666666662</v>
      </c>
      <c r="I104" s="78">
        <v>9000</v>
      </c>
      <c r="J104" s="78">
        <v>9000</v>
      </c>
      <c r="K104" s="78">
        <v>9000</v>
      </c>
      <c r="L104" s="78">
        <v>9000</v>
      </c>
      <c r="M104" s="78">
        <v>9000</v>
      </c>
      <c r="N104" s="78">
        <v>9000</v>
      </c>
      <c r="O104" s="78">
        <v>9000</v>
      </c>
      <c r="P104" s="78">
        <v>9000</v>
      </c>
      <c r="Q104" s="78">
        <v>9000</v>
      </c>
    </row>
    <row r="105" spans="1:25" ht="15.75" customHeight="1" x14ac:dyDescent="0.2">
      <c r="A105" s="363"/>
      <c r="B105" s="191"/>
      <c r="C105" s="160"/>
      <c r="D105" s="160" t="s">
        <v>548</v>
      </c>
      <c r="E105" s="78"/>
      <c r="F105" s="78"/>
      <c r="G105" s="306"/>
      <c r="H105" s="78">
        <v>0</v>
      </c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25" ht="15.75" customHeight="1" x14ac:dyDescent="0.2">
      <c r="A106" s="363"/>
      <c r="B106" s="191">
        <v>223001</v>
      </c>
      <c r="C106" s="160">
        <v>41</v>
      </c>
      <c r="D106" s="160" t="s">
        <v>460</v>
      </c>
      <c r="E106" s="78">
        <v>7600</v>
      </c>
      <c r="F106" s="78">
        <v>7600</v>
      </c>
      <c r="G106" s="306">
        <v>5773.92</v>
      </c>
      <c r="H106" s="78">
        <f t="shared" si="18"/>
        <v>75.972631578947372</v>
      </c>
      <c r="I106" s="78">
        <v>7600</v>
      </c>
      <c r="J106" s="78">
        <v>9850</v>
      </c>
      <c r="K106" s="78">
        <v>9850</v>
      </c>
      <c r="L106" s="78">
        <v>9850</v>
      </c>
      <c r="M106" s="78">
        <v>9850</v>
      </c>
      <c r="N106" s="78">
        <v>9850</v>
      </c>
      <c r="O106" s="78">
        <v>9850</v>
      </c>
      <c r="P106" s="78">
        <v>9850</v>
      </c>
      <c r="Q106" s="78">
        <v>9850</v>
      </c>
    </row>
    <row r="107" spans="1:25" ht="15.75" customHeight="1" x14ac:dyDescent="0.2">
      <c r="A107" s="31"/>
      <c r="B107" s="99"/>
      <c r="C107" s="70"/>
      <c r="D107" s="76" t="s">
        <v>95</v>
      </c>
      <c r="E107" s="179">
        <f>SUM(E81:E106)</f>
        <v>78009</v>
      </c>
      <c r="F107" s="179">
        <f>SUM(F81:F106)</f>
        <v>78009</v>
      </c>
      <c r="G107" s="311">
        <f>SUM(G81:G106)</f>
        <v>51247.010000000009</v>
      </c>
      <c r="H107" s="218">
        <f t="shared" si="18"/>
        <v>65.69371482777629</v>
      </c>
      <c r="I107" s="179">
        <f t="shared" ref="I107:Q107" si="19">SUM(I81:I106)</f>
        <v>80217</v>
      </c>
      <c r="J107" s="179">
        <f t="shared" si="19"/>
        <v>78108</v>
      </c>
      <c r="K107" s="179">
        <f t="shared" si="19"/>
        <v>78108</v>
      </c>
      <c r="L107" s="179">
        <f t="shared" si="19"/>
        <v>78108</v>
      </c>
      <c r="M107" s="179">
        <f t="shared" si="19"/>
        <v>78108</v>
      </c>
      <c r="N107" s="179">
        <f t="shared" si="19"/>
        <v>78108</v>
      </c>
      <c r="O107" s="179">
        <f t="shared" si="19"/>
        <v>78108</v>
      </c>
      <c r="P107" s="179">
        <f t="shared" si="19"/>
        <v>78108</v>
      </c>
      <c r="Q107" s="179">
        <f t="shared" si="19"/>
        <v>78108</v>
      </c>
      <c r="V107" s="8">
        <f>SUM(E107)</f>
        <v>78009</v>
      </c>
      <c r="W107" s="8">
        <f t="shared" ref="W107:X107" si="20">SUM(F107)</f>
        <v>78009</v>
      </c>
      <c r="X107" s="8">
        <f t="shared" si="20"/>
        <v>51247.010000000009</v>
      </c>
      <c r="Y107" s="8">
        <f>SUM(I107)</f>
        <v>80217</v>
      </c>
    </row>
    <row r="108" spans="1:25" ht="15.75" customHeight="1" x14ac:dyDescent="0.25">
      <c r="A108" s="9">
        <v>229</v>
      </c>
      <c r="B108" s="98"/>
      <c r="C108" s="76"/>
      <c r="D108" s="76" t="s">
        <v>391</v>
      </c>
      <c r="E108" s="179"/>
      <c r="F108" s="179"/>
      <c r="G108" s="311"/>
      <c r="H108" s="78"/>
      <c r="I108" s="179"/>
      <c r="J108" s="179"/>
      <c r="K108" s="179"/>
      <c r="L108" s="179"/>
      <c r="M108" s="179"/>
      <c r="N108" s="179"/>
      <c r="O108" s="179"/>
      <c r="P108" s="179"/>
      <c r="Q108" s="179"/>
    </row>
    <row r="109" spans="1:25" ht="15.75" customHeight="1" x14ac:dyDescent="0.2">
      <c r="A109" s="31"/>
      <c r="B109" s="99">
        <v>229005</v>
      </c>
      <c r="C109" s="70">
        <v>41</v>
      </c>
      <c r="D109" s="70" t="s">
        <v>277</v>
      </c>
      <c r="E109" s="225">
        <v>977</v>
      </c>
      <c r="F109" s="225">
        <v>977</v>
      </c>
      <c r="G109" s="328">
        <v>735.03</v>
      </c>
      <c r="H109" s="78">
        <f t="shared" si="18"/>
        <v>75.233367451381781</v>
      </c>
      <c r="I109" s="225">
        <v>977</v>
      </c>
      <c r="J109" s="225">
        <v>787</v>
      </c>
      <c r="K109" s="225">
        <v>787</v>
      </c>
      <c r="L109" s="225">
        <v>787</v>
      </c>
      <c r="M109" s="225">
        <v>787</v>
      </c>
      <c r="N109" s="225">
        <v>787</v>
      </c>
      <c r="O109" s="225">
        <v>787</v>
      </c>
      <c r="P109" s="225">
        <v>787</v>
      </c>
      <c r="Q109" s="225">
        <v>787</v>
      </c>
    </row>
    <row r="110" spans="1:25" ht="15.75" customHeight="1" x14ac:dyDescent="0.2">
      <c r="A110" s="31"/>
      <c r="B110" s="99"/>
      <c r="C110" s="70"/>
      <c r="D110" s="76" t="s">
        <v>95</v>
      </c>
      <c r="E110" s="179">
        <f>SUM(E109)</f>
        <v>977</v>
      </c>
      <c r="F110" s="179">
        <f t="shared" ref="F110:G110" si="21">SUM(F109)</f>
        <v>977</v>
      </c>
      <c r="G110" s="311">
        <f t="shared" si="21"/>
        <v>735.03</v>
      </c>
      <c r="H110" s="218">
        <f t="shared" si="18"/>
        <v>75.233367451381781</v>
      </c>
      <c r="I110" s="179">
        <f>SUM(I109)</f>
        <v>977</v>
      </c>
      <c r="J110" s="179">
        <v>787</v>
      </c>
      <c r="K110" s="179">
        <v>787</v>
      </c>
      <c r="L110" s="179">
        <v>787</v>
      </c>
      <c r="M110" s="179">
        <v>787</v>
      </c>
      <c r="N110" s="179">
        <v>787</v>
      </c>
      <c r="O110" s="179">
        <v>787</v>
      </c>
      <c r="P110" s="179">
        <v>787</v>
      </c>
      <c r="Q110" s="179">
        <v>787</v>
      </c>
      <c r="V110" s="8">
        <f>SUM(E110)</f>
        <v>977</v>
      </c>
      <c r="W110" s="8">
        <f t="shared" ref="W110:X110" si="22">SUM(F110)</f>
        <v>977</v>
      </c>
      <c r="X110" s="8">
        <f t="shared" si="22"/>
        <v>735.03</v>
      </c>
      <c r="Y110" s="8">
        <f>SUM(I110)</f>
        <v>977</v>
      </c>
    </row>
    <row r="111" spans="1:25" ht="15.75" customHeight="1" x14ac:dyDescent="0.25">
      <c r="A111" s="9">
        <v>240</v>
      </c>
      <c r="B111" s="98"/>
      <c r="C111" s="76"/>
      <c r="D111" s="76" t="s">
        <v>392</v>
      </c>
      <c r="E111" s="179"/>
      <c r="F111" s="179"/>
      <c r="G111" s="311"/>
      <c r="H111" s="78"/>
      <c r="I111" s="179"/>
      <c r="J111" s="179"/>
      <c r="K111" s="179"/>
      <c r="L111" s="179"/>
      <c r="M111" s="179"/>
      <c r="N111" s="179"/>
      <c r="O111" s="179"/>
      <c r="P111" s="179"/>
      <c r="Q111" s="179"/>
    </row>
    <row r="112" spans="1:25" ht="15.75" customHeight="1" x14ac:dyDescent="0.2">
      <c r="A112" s="31"/>
      <c r="B112" s="99">
        <v>242</v>
      </c>
      <c r="C112" s="70">
        <v>41</v>
      </c>
      <c r="D112" s="70" t="s">
        <v>278</v>
      </c>
      <c r="E112" s="225">
        <v>50</v>
      </c>
      <c r="F112" s="225">
        <v>50</v>
      </c>
      <c r="G112" s="328">
        <v>39.32</v>
      </c>
      <c r="H112" s="78">
        <f t="shared" si="18"/>
        <v>78.64</v>
      </c>
      <c r="I112" s="225">
        <v>50</v>
      </c>
      <c r="J112" s="225">
        <v>30</v>
      </c>
      <c r="K112" s="225">
        <v>30</v>
      </c>
      <c r="L112" s="225">
        <v>30</v>
      </c>
      <c r="M112" s="225">
        <v>30</v>
      </c>
      <c r="N112" s="225">
        <v>30</v>
      </c>
      <c r="O112" s="225">
        <v>30</v>
      </c>
      <c r="P112" s="225">
        <v>30</v>
      </c>
      <c r="Q112" s="225">
        <v>30</v>
      </c>
    </row>
    <row r="113" spans="1:25" ht="15.75" customHeight="1" x14ac:dyDescent="0.2">
      <c r="A113" s="41"/>
      <c r="B113" s="101"/>
      <c r="C113" s="74"/>
      <c r="D113" s="82" t="s">
        <v>95</v>
      </c>
      <c r="E113" s="228">
        <f>SUM(E112)</f>
        <v>50</v>
      </c>
      <c r="F113" s="228">
        <f t="shared" ref="F113:G113" si="23">SUM(F112)</f>
        <v>50</v>
      </c>
      <c r="G113" s="325">
        <f t="shared" si="23"/>
        <v>39.32</v>
      </c>
      <c r="H113" s="218">
        <f t="shared" si="18"/>
        <v>78.64</v>
      </c>
      <c r="I113" s="228">
        <f>SUM(I112)</f>
        <v>50</v>
      </c>
      <c r="J113" s="228">
        <v>30</v>
      </c>
      <c r="K113" s="228">
        <v>30</v>
      </c>
      <c r="L113" s="228">
        <v>30</v>
      </c>
      <c r="M113" s="228">
        <v>30</v>
      </c>
      <c r="N113" s="228">
        <v>30</v>
      </c>
      <c r="O113" s="228">
        <v>30</v>
      </c>
      <c r="P113" s="228">
        <v>30</v>
      </c>
      <c r="Q113" s="228">
        <v>30</v>
      </c>
      <c r="V113" s="8">
        <f>SUM(E113)</f>
        <v>50</v>
      </c>
      <c r="W113" s="8">
        <f t="shared" ref="W113:X113" si="24">SUM(F113)</f>
        <v>50</v>
      </c>
      <c r="X113" s="8">
        <f t="shared" si="24"/>
        <v>39.32</v>
      </c>
      <c r="Y113" s="8">
        <f>SUM(I113)</f>
        <v>50</v>
      </c>
    </row>
    <row r="114" spans="1:25" ht="15.75" customHeight="1" x14ac:dyDescent="0.25">
      <c r="A114" s="9">
        <v>290</v>
      </c>
      <c r="B114" s="98"/>
      <c r="C114" s="76"/>
      <c r="D114" s="76" t="s">
        <v>393</v>
      </c>
      <c r="E114" s="179"/>
      <c r="F114" s="179"/>
      <c r="G114" s="349"/>
      <c r="H114" s="78"/>
      <c r="I114" s="221"/>
      <c r="J114" s="303"/>
      <c r="K114" s="303"/>
      <c r="L114" s="303"/>
      <c r="M114" s="303"/>
      <c r="N114" s="303"/>
      <c r="O114" s="303"/>
      <c r="P114" s="303"/>
      <c r="Q114" s="303"/>
    </row>
    <row r="115" spans="1:25" ht="15.75" customHeight="1" x14ac:dyDescent="0.25">
      <c r="A115" s="9">
        <v>292</v>
      </c>
      <c r="B115" s="98"/>
      <c r="C115" s="76"/>
      <c r="D115" s="83" t="s">
        <v>394</v>
      </c>
      <c r="E115" s="232"/>
      <c r="F115" s="232"/>
      <c r="G115" s="361"/>
      <c r="H115" s="78"/>
      <c r="I115" s="362"/>
      <c r="J115" s="232"/>
      <c r="K115" s="232"/>
      <c r="L115" s="232"/>
      <c r="M115" s="232"/>
      <c r="N115" s="232"/>
      <c r="O115" s="232"/>
      <c r="P115" s="232"/>
      <c r="Q115" s="232"/>
    </row>
    <row r="116" spans="1:25" ht="15.75" customHeight="1" x14ac:dyDescent="0.2">
      <c r="A116" s="31"/>
      <c r="B116" s="99">
        <v>292008</v>
      </c>
      <c r="C116" s="70">
        <v>41</v>
      </c>
      <c r="D116" s="70" t="s">
        <v>281</v>
      </c>
      <c r="E116" s="225">
        <v>900</v>
      </c>
      <c r="F116" s="225">
        <v>900</v>
      </c>
      <c r="G116" s="328">
        <v>512.59</v>
      </c>
      <c r="H116" s="78">
        <f t="shared" si="18"/>
        <v>56.954444444444455</v>
      </c>
      <c r="I116" s="225">
        <v>800</v>
      </c>
      <c r="J116" s="225">
        <v>900</v>
      </c>
      <c r="K116" s="225">
        <v>900</v>
      </c>
      <c r="L116" s="225">
        <v>900</v>
      </c>
      <c r="M116" s="225">
        <v>900</v>
      </c>
      <c r="N116" s="225">
        <v>900</v>
      </c>
      <c r="O116" s="225">
        <v>900</v>
      </c>
      <c r="P116" s="225">
        <v>900</v>
      </c>
      <c r="Q116" s="225">
        <v>900</v>
      </c>
    </row>
    <row r="117" spans="1:25" ht="15.75" customHeight="1" x14ac:dyDescent="0.2">
      <c r="A117" s="31"/>
      <c r="B117" s="99">
        <v>292019</v>
      </c>
      <c r="C117" s="70">
        <v>41</v>
      </c>
      <c r="D117" s="70" t="s">
        <v>282</v>
      </c>
      <c r="E117" s="225">
        <v>149</v>
      </c>
      <c r="F117" s="225">
        <v>149</v>
      </c>
      <c r="G117" s="328">
        <v>0</v>
      </c>
      <c r="H117" s="78">
        <f t="shared" si="18"/>
        <v>0</v>
      </c>
      <c r="I117" s="225">
        <v>193</v>
      </c>
      <c r="J117" s="225">
        <v>149</v>
      </c>
      <c r="K117" s="225">
        <v>149</v>
      </c>
      <c r="L117" s="225">
        <v>149</v>
      </c>
      <c r="M117" s="225">
        <v>149</v>
      </c>
      <c r="N117" s="225">
        <v>149</v>
      </c>
      <c r="O117" s="225">
        <v>149</v>
      </c>
      <c r="P117" s="225">
        <v>149</v>
      </c>
      <c r="Q117" s="225">
        <v>149</v>
      </c>
    </row>
    <row r="118" spans="1:25" ht="15.75" customHeight="1" x14ac:dyDescent="0.2">
      <c r="A118" s="31"/>
      <c r="B118" s="268" t="s">
        <v>283</v>
      </c>
      <c r="C118" s="70">
        <v>41</v>
      </c>
      <c r="D118" s="279" t="s">
        <v>736</v>
      </c>
      <c r="E118" s="225">
        <v>1961</v>
      </c>
      <c r="F118" s="225">
        <v>1961</v>
      </c>
      <c r="G118" s="328">
        <v>1307.9000000000001</v>
      </c>
      <c r="H118" s="78">
        <f t="shared" si="18"/>
        <v>66.695563488016319</v>
      </c>
      <c r="I118" s="225">
        <v>1961</v>
      </c>
      <c r="J118" s="225">
        <v>6900</v>
      </c>
      <c r="K118" s="225">
        <v>6900</v>
      </c>
      <c r="L118" s="225">
        <v>6900</v>
      </c>
      <c r="M118" s="225">
        <v>6900</v>
      </c>
      <c r="N118" s="225">
        <v>6900</v>
      </c>
      <c r="O118" s="225">
        <v>6900</v>
      </c>
      <c r="P118" s="225">
        <v>6900</v>
      </c>
      <c r="Q118" s="225">
        <v>6900</v>
      </c>
    </row>
    <row r="119" spans="1:25" ht="15.75" customHeight="1" x14ac:dyDescent="0.2">
      <c r="A119" s="31"/>
      <c r="B119" s="268" t="s">
        <v>812</v>
      </c>
      <c r="C119" s="70">
        <v>41</v>
      </c>
      <c r="D119" s="279" t="s">
        <v>860</v>
      </c>
      <c r="E119" s="225">
        <v>0</v>
      </c>
      <c r="F119" s="225">
        <v>0</v>
      </c>
      <c r="G119" s="328">
        <v>8208.4599999999991</v>
      </c>
      <c r="H119" s="78">
        <v>0</v>
      </c>
      <c r="I119" s="225">
        <v>8208</v>
      </c>
      <c r="J119" s="233"/>
      <c r="K119" s="233"/>
      <c r="L119" s="233"/>
      <c r="M119" s="233"/>
      <c r="N119" s="233"/>
      <c r="O119" s="233"/>
      <c r="P119" s="233"/>
      <c r="Q119" s="233"/>
    </row>
    <row r="120" spans="1:25" ht="15.75" customHeight="1" x14ac:dyDescent="0.2">
      <c r="A120" s="41"/>
      <c r="B120" s="101">
        <v>292027</v>
      </c>
      <c r="C120" s="74">
        <v>41</v>
      </c>
      <c r="D120" s="74" t="s">
        <v>823</v>
      </c>
      <c r="E120" s="233">
        <v>500</v>
      </c>
      <c r="F120" s="233">
        <v>500</v>
      </c>
      <c r="G120" s="336">
        <v>343.54</v>
      </c>
      <c r="H120" s="78">
        <f t="shared" si="18"/>
        <v>68.707999999999998</v>
      </c>
      <c r="I120" s="233">
        <v>344</v>
      </c>
      <c r="J120" s="233">
        <v>1500</v>
      </c>
      <c r="K120" s="233">
        <v>1500</v>
      </c>
      <c r="L120" s="233">
        <v>1500</v>
      </c>
      <c r="M120" s="233">
        <v>1500</v>
      </c>
      <c r="N120" s="233">
        <v>1500</v>
      </c>
      <c r="O120" s="233">
        <v>1500</v>
      </c>
      <c r="P120" s="233">
        <v>1500</v>
      </c>
      <c r="Q120" s="233">
        <v>1500</v>
      </c>
    </row>
    <row r="121" spans="1:25" ht="15.75" customHeight="1" x14ac:dyDescent="0.2">
      <c r="A121" s="41"/>
      <c r="B121" s="101">
        <v>292027</v>
      </c>
      <c r="C121" s="74">
        <v>41</v>
      </c>
      <c r="D121" s="74" t="s">
        <v>824</v>
      </c>
      <c r="E121" s="233">
        <v>500</v>
      </c>
      <c r="F121" s="233">
        <v>500</v>
      </c>
      <c r="G121" s="336">
        <v>720.39</v>
      </c>
      <c r="H121" s="78">
        <f t="shared" si="18"/>
        <v>144.078</v>
      </c>
      <c r="I121" s="233">
        <v>720</v>
      </c>
      <c r="J121" s="233">
        <v>1000</v>
      </c>
      <c r="K121" s="233">
        <v>1000</v>
      </c>
      <c r="L121" s="233">
        <v>1000</v>
      </c>
      <c r="M121" s="233">
        <v>1000</v>
      </c>
      <c r="N121" s="233">
        <v>1000</v>
      </c>
      <c r="O121" s="233">
        <v>1000</v>
      </c>
      <c r="P121" s="233">
        <v>1000</v>
      </c>
      <c r="Q121" s="233">
        <v>1000</v>
      </c>
    </row>
    <row r="122" spans="1:25" ht="15.75" customHeight="1" x14ac:dyDescent="0.2">
      <c r="A122" s="31"/>
      <c r="B122" s="99"/>
      <c r="C122" s="70"/>
      <c r="D122" s="76" t="s">
        <v>95</v>
      </c>
      <c r="E122" s="234">
        <f>SUM(E116:E121)</f>
        <v>4010</v>
      </c>
      <c r="F122" s="234">
        <f t="shared" ref="F122:G122" si="25">SUM(F116:F121)</f>
        <v>4010</v>
      </c>
      <c r="G122" s="337">
        <f t="shared" si="25"/>
        <v>11092.88</v>
      </c>
      <c r="H122" s="218">
        <f t="shared" si="18"/>
        <v>276.63042394014963</v>
      </c>
      <c r="I122" s="234">
        <f>SUM(I116:I121)</f>
        <v>12226</v>
      </c>
      <c r="J122" s="234">
        <f t="shared" ref="J122:Q122" si="26">SUM(J116:J121)</f>
        <v>10449</v>
      </c>
      <c r="K122" s="234">
        <f t="shared" si="26"/>
        <v>10449</v>
      </c>
      <c r="L122" s="234">
        <f t="shared" si="26"/>
        <v>10449</v>
      </c>
      <c r="M122" s="234">
        <f t="shared" si="26"/>
        <v>10449</v>
      </c>
      <c r="N122" s="234">
        <f t="shared" si="26"/>
        <v>10449</v>
      </c>
      <c r="O122" s="234">
        <f t="shared" si="26"/>
        <v>10449</v>
      </c>
      <c r="P122" s="234">
        <f t="shared" si="26"/>
        <v>10449</v>
      </c>
      <c r="Q122" s="234">
        <f t="shared" si="26"/>
        <v>10449</v>
      </c>
      <c r="V122" s="8">
        <f>SUM(E122)</f>
        <v>4010</v>
      </c>
      <c r="W122" s="8">
        <f t="shared" ref="W122:X122" si="27">SUM(F122)</f>
        <v>4010</v>
      </c>
      <c r="X122" s="8">
        <f t="shared" si="27"/>
        <v>11092.88</v>
      </c>
      <c r="Y122" s="8">
        <f>SUM(I122)</f>
        <v>12226</v>
      </c>
    </row>
    <row r="123" spans="1:25" ht="15.75" customHeight="1" x14ac:dyDescent="0.25">
      <c r="A123" s="44">
        <v>300</v>
      </c>
      <c r="B123" s="178"/>
      <c r="C123" s="108"/>
      <c r="D123" s="108" t="s">
        <v>395</v>
      </c>
      <c r="E123" s="235"/>
      <c r="F123" s="235"/>
      <c r="G123" s="338"/>
      <c r="H123" s="13"/>
      <c r="I123" s="235"/>
      <c r="J123" s="235"/>
      <c r="K123" s="235"/>
      <c r="L123" s="235"/>
      <c r="M123" s="235"/>
      <c r="N123" s="235"/>
      <c r="O123" s="235"/>
      <c r="P123" s="235"/>
      <c r="Q123" s="235"/>
    </row>
    <row r="124" spans="1:25" ht="15.75" customHeight="1" x14ac:dyDescent="0.25">
      <c r="A124" s="40">
        <v>311</v>
      </c>
      <c r="B124" s="102"/>
      <c r="C124" s="83"/>
      <c r="D124" s="83" t="s">
        <v>396</v>
      </c>
      <c r="E124" s="232"/>
      <c r="F124" s="232"/>
      <c r="G124" s="305"/>
      <c r="H124" s="78"/>
      <c r="I124" s="232"/>
      <c r="J124" s="232"/>
      <c r="K124" s="232"/>
      <c r="L124" s="232"/>
      <c r="M124" s="232"/>
      <c r="N124" s="232"/>
      <c r="O124" s="232"/>
      <c r="P124" s="232"/>
      <c r="Q124" s="232"/>
    </row>
    <row r="125" spans="1:25" ht="15.75" customHeight="1" x14ac:dyDescent="0.2">
      <c r="A125" s="31"/>
      <c r="B125" s="99" t="s">
        <v>284</v>
      </c>
      <c r="C125" s="70" t="s">
        <v>579</v>
      </c>
      <c r="D125" s="70" t="s">
        <v>285</v>
      </c>
      <c r="E125" s="78">
        <v>1130</v>
      </c>
      <c r="F125" s="78">
        <v>1130</v>
      </c>
      <c r="G125" s="306">
        <v>0</v>
      </c>
      <c r="H125" s="78">
        <f t="shared" si="18"/>
        <v>0</v>
      </c>
      <c r="I125" s="78">
        <v>1130</v>
      </c>
      <c r="J125" s="78">
        <v>1130</v>
      </c>
      <c r="K125" s="78">
        <v>1130</v>
      </c>
      <c r="L125" s="78">
        <v>1130</v>
      </c>
      <c r="M125" s="78">
        <v>1130</v>
      </c>
      <c r="N125" s="78">
        <v>1130</v>
      </c>
      <c r="O125" s="78">
        <v>1130</v>
      </c>
      <c r="P125" s="78">
        <v>1130</v>
      </c>
      <c r="Q125" s="78">
        <v>1130</v>
      </c>
    </row>
    <row r="126" spans="1:25" ht="15.75" customHeight="1" x14ac:dyDescent="0.2">
      <c r="A126" s="31"/>
      <c r="B126" s="99" t="s">
        <v>286</v>
      </c>
      <c r="C126" s="70" t="s">
        <v>579</v>
      </c>
      <c r="D126" s="70" t="s">
        <v>287</v>
      </c>
      <c r="E126" s="78">
        <v>530</v>
      </c>
      <c r="F126" s="78">
        <v>530</v>
      </c>
      <c r="G126" s="306">
        <v>0</v>
      </c>
      <c r="H126" s="78">
        <f t="shared" si="18"/>
        <v>0</v>
      </c>
      <c r="I126" s="78">
        <v>530</v>
      </c>
      <c r="J126" s="78">
        <v>530</v>
      </c>
      <c r="K126" s="78">
        <v>530</v>
      </c>
      <c r="L126" s="78">
        <v>530</v>
      </c>
      <c r="M126" s="78">
        <v>530</v>
      </c>
      <c r="N126" s="78">
        <v>530</v>
      </c>
      <c r="O126" s="78">
        <v>530</v>
      </c>
      <c r="P126" s="78">
        <v>530</v>
      </c>
      <c r="Q126" s="78">
        <v>530</v>
      </c>
    </row>
    <row r="127" spans="1:25" ht="15.75" customHeight="1" x14ac:dyDescent="0.2">
      <c r="A127" s="31"/>
      <c r="B127" s="99" t="s">
        <v>288</v>
      </c>
      <c r="C127" s="70" t="s">
        <v>579</v>
      </c>
      <c r="D127" s="70" t="s">
        <v>292</v>
      </c>
      <c r="E127" s="78">
        <v>1030</v>
      </c>
      <c r="F127" s="78">
        <v>1030</v>
      </c>
      <c r="G127" s="306">
        <v>0</v>
      </c>
      <c r="H127" s="78">
        <f t="shared" si="18"/>
        <v>0</v>
      </c>
      <c r="I127" s="78">
        <v>1030</v>
      </c>
      <c r="J127" s="78">
        <v>1030</v>
      </c>
      <c r="K127" s="78">
        <v>1030</v>
      </c>
      <c r="L127" s="78">
        <v>1030</v>
      </c>
      <c r="M127" s="78">
        <v>1030</v>
      </c>
      <c r="N127" s="78">
        <v>1030</v>
      </c>
      <c r="O127" s="78">
        <v>1030</v>
      </c>
      <c r="P127" s="78">
        <v>1030</v>
      </c>
      <c r="Q127" s="78">
        <v>1030</v>
      </c>
    </row>
    <row r="128" spans="1:25" ht="15.75" customHeight="1" x14ac:dyDescent="0.2">
      <c r="A128" s="31"/>
      <c r="B128" s="99" t="s">
        <v>293</v>
      </c>
      <c r="C128" s="70" t="s">
        <v>579</v>
      </c>
      <c r="D128" s="70" t="s">
        <v>294</v>
      </c>
      <c r="E128" s="78">
        <v>1360</v>
      </c>
      <c r="F128" s="78">
        <v>1360</v>
      </c>
      <c r="G128" s="306">
        <v>0</v>
      </c>
      <c r="H128" s="78">
        <f t="shared" si="18"/>
        <v>0</v>
      </c>
      <c r="I128" s="78">
        <v>1360</v>
      </c>
      <c r="J128" s="78">
        <v>1360</v>
      </c>
      <c r="K128" s="78">
        <v>1360</v>
      </c>
      <c r="L128" s="78">
        <v>1360</v>
      </c>
      <c r="M128" s="78">
        <v>1360</v>
      </c>
      <c r="N128" s="78">
        <v>1360</v>
      </c>
      <c r="O128" s="78">
        <v>1360</v>
      </c>
      <c r="P128" s="78">
        <v>1360</v>
      </c>
      <c r="Q128" s="78">
        <v>1360</v>
      </c>
    </row>
    <row r="129" spans="1:25" ht="15.75" customHeight="1" x14ac:dyDescent="0.2">
      <c r="A129" s="31"/>
      <c r="B129" s="99" t="s">
        <v>295</v>
      </c>
      <c r="C129" s="70" t="s">
        <v>579</v>
      </c>
      <c r="D129" s="70" t="s">
        <v>296</v>
      </c>
      <c r="E129" s="78">
        <v>860</v>
      </c>
      <c r="F129" s="78">
        <v>860</v>
      </c>
      <c r="G129" s="306">
        <v>0</v>
      </c>
      <c r="H129" s="78">
        <f t="shared" si="18"/>
        <v>0</v>
      </c>
      <c r="I129" s="78">
        <v>860</v>
      </c>
      <c r="J129" s="78">
        <v>860</v>
      </c>
      <c r="K129" s="78">
        <v>860</v>
      </c>
      <c r="L129" s="78">
        <v>860</v>
      </c>
      <c r="M129" s="78">
        <v>860</v>
      </c>
      <c r="N129" s="78">
        <v>860</v>
      </c>
      <c r="O129" s="78">
        <v>860</v>
      </c>
      <c r="P129" s="78">
        <v>860</v>
      </c>
      <c r="Q129" s="78">
        <v>860</v>
      </c>
    </row>
    <row r="130" spans="1:25" ht="15.75" customHeight="1" x14ac:dyDescent="0.2">
      <c r="A130" s="31"/>
      <c r="B130" s="99" t="s">
        <v>297</v>
      </c>
      <c r="C130" s="70" t="s">
        <v>579</v>
      </c>
      <c r="D130" s="70" t="s">
        <v>298</v>
      </c>
      <c r="E130" s="78">
        <v>960</v>
      </c>
      <c r="F130" s="78">
        <v>960</v>
      </c>
      <c r="G130" s="306">
        <v>0</v>
      </c>
      <c r="H130" s="78">
        <f t="shared" si="18"/>
        <v>0</v>
      </c>
      <c r="I130" s="78">
        <v>960</v>
      </c>
      <c r="J130" s="78">
        <v>960</v>
      </c>
      <c r="K130" s="78">
        <v>960</v>
      </c>
      <c r="L130" s="78">
        <v>960</v>
      </c>
      <c r="M130" s="78">
        <v>960</v>
      </c>
      <c r="N130" s="78">
        <v>960</v>
      </c>
      <c r="O130" s="78">
        <v>960</v>
      </c>
      <c r="P130" s="78">
        <v>960</v>
      </c>
      <c r="Q130" s="78">
        <v>960</v>
      </c>
    </row>
    <row r="131" spans="1:25" ht="15.75" customHeight="1" x14ac:dyDescent="0.2">
      <c r="A131" s="31"/>
      <c r="B131" s="99"/>
      <c r="C131" s="70"/>
      <c r="D131" s="76" t="s">
        <v>95</v>
      </c>
      <c r="E131" s="234">
        <f>SUM(E125:E130)</f>
        <v>5870</v>
      </c>
      <c r="F131" s="234">
        <f t="shared" ref="F131:G131" si="28">SUM(F125:F130)</f>
        <v>5870</v>
      </c>
      <c r="G131" s="337">
        <f t="shared" si="28"/>
        <v>0</v>
      </c>
      <c r="H131" s="218">
        <f t="shared" si="18"/>
        <v>0</v>
      </c>
      <c r="I131" s="234">
        <f>SUM(I125:I130)</f>
        <v>5870</v>
      </c>
      <c r="J131" s="234">
        <f t="shared" ref="J131:Q131" si="29">SUM(J125:J130)</f>
        <v>5870</v>
      </c>
      <c r="K131" s="234">
        <f t="shared" si="29"/>
        <v>5870</v>
      </c>
      <c r="L131" s="234">
        <f t="shared" si="29"/>
        <v>5870</v>
      </c>
      <c r="M131" s="234">
        <f t="shared" si="29"/>
        <v>5870</v>
      </c>
      <c r="N131" s="234">
        <f t="shared" si="29"/>
        <v>5870</v>
      </c>
      <c r="O131" s="234">
        <f t="shared" si="29"/>
        <v>5870</v>
      </c>
      <c r="P131" s="234">
        <f t="shared" si="29"/>
        <v>5870</v>
      </c>
      <c r="Q131" s="234">
        <f t="shared" si="29"/>
        <v>5870</v>
      </c>
      <c r="V131" s="8">
        <f>SUM(E131)</f>
        <v>5870</v>
      </c>
      <c r="W131" s="8">
        <f t="shared" ref="W131:X131" si="30">SUM(F131)</f>
        <v>5870</v>
      </c>
      <c r="X131" s="8">
        <f t="shared" si="30"/>
        <v>0</v>
      </c>
      <c r="Y131" s="8">
        <f>SUM(I131)</f>
        <v>5870</v>
      </c>
    </row>
    <row r="132" spans="1:25" ht="15.75" customHeight="1" x14ac:dyDescent="0.25">
      <c r="A132" s="9">
        <v>312</v>
      </c>
      <c r="B132" s="98"/>
      <c r="C132" s="76"/>
      <c r="D132" s="76" t="s">
        <v>397</v>
      </c>
      <c r="E132" s="179"/>
      <c r="F132" s="179"/>
      <c r="G132" s="311"/>
      <c r="H132" s="78"/>
      <c r="I132" s="179"/>
      <c r="J132" s="179"/>
      <c r="K132" s="179"/>
      <c r="L132" s="179"/>
      <c r="M132" s="179"/>
      <c r="N132" s="179"/>
      <c r="O132" s="179"/>
      <c r="P132" s="179"/>
      <c r="Q132" s="179"/>
    </row>
    <row r="133" spans="1:25" ht="15.75" customHeight="1" x14ac:dyDescent="0.2">
      <c r="A133" s="31"/>
      <c r="B133" s="268" t="s">
        <v>502</v>
      </c>
      <c r="C133" s="70">
        <v>111</v>
      </c>
      <c r="D133" s="70" t="s">
        <v>300</v>
      </c>
      <c r="E133" s="78">
        <v>8273</v>
      </c>
      <c r="F133" s="78">
        <v>8273</v>
      </c>
      <c r="G133" s="306">
        <v>8511.86</v>
      </c>
      <c r="H133" s="78">
        <f t="shared" si="18"/>
        <v>102.88722349812645</v>
      </c>
      <c r="I133" s="78">
        <v>8512</v>
      </c>
      <c r="J133" s="78">
        <v>7870</v>
      </c>
      <c r="K133" s="78">
        <v>7870</v>
      </c>
      <c r="L133" s="78">
        <v>7870</v>
      </c>
      <c r="M133" s="78">
        <v>7870</v>
      </c>
      <c r="N133" s="78">
        <v>7870</v>
      </c>
      <c r="O133" s="78">
        <v>7870</v>
      </c>
      <c r="P133" s="78">
        <v>7870</v>
      </c>
      <c r="Q133" s="78">
        <v>7870</v>
      </c>
    </row>
    <row r="134" spans="1:25" ht="15.75" customHeight="1" x14ac:dyDescent="0.2">
      <c r="A134" s="31"/>
      <c r="B134" s="268" t="s">
        <v>825</v>
      </c>
      <c r="C134" s="70">
        <v>111</v>
      </c>
      <c r="D134" s="70" t="s">
        <v>738</v>
      </c>
      <c r="E134" s="78">
        <v>3807</v>
      </c>
      <c r="F134" s="78">
        <v>3807</v>
      </c>
      <c r="G134" s="306">
        <v>3810.21</v>
      </c>
      <c r="H134" s="78">
        <f t="shared" si="18"/>
        <v>100.08431836091411</v>
      </c>
      <c r="I134" s="78">
        <v>3810</v>
      </c>
      <c r="J134" s="78">
        <v>3753</v>
      </c>
      <c r="K134" s="78">
        <v>3753</v>
      </c>
      <c r="L134" s="78">
        <v>3753</v>
      </c>
      <c r="M134" s="78">
        <v>3753</v>
      </c>
      <c r="N134" s="78">
        <v>3753</v>
      </c>
      <c r="O134" s="78">
        <v>3753</v>
      </c>
      <c r="P134" s="78">
        <v>3753</v>
      </c>
      <c r="Q134" s="78">
        <v>3753</v>
      </c>
    </row>
    <row r="135" spans="1:25" ht="15.75" customHeight="1" x14ac:dyDescent="0.2">
      <c r="A135" s="31"/>
      <c r="B135" s="268" t="s">
        <v>501</v>
      </c>
      <c r="C135" s="70">
        <v>111</v>
      </c>
      <c r="D135" s="70" t="s">
        <v>739</v>
      </c>
      <c r="E135" s="78">
        <v>177</v>
      </c>
      <c r="F135" s="78">
        <v>177</v>
      </c>
      <c r="G135" s="306">
        <v>176.99</v>
      </c>
      <c r="H135" s="78">
        <f t="shared" si="18"/>
        <v>99.994350282485883</v>
      </c>
      <c r="I135" s="78">
        <v>177</v>
      </c>
      <c r="J135" s="78">
        <v>215</v>
      </c>
      <c r="K135" s="78">
        <v>215</v>
      </c>
      <c r="L135" s="78">
        <v>215</v>
      </c>
      <c r="M135" s="78">
        <v>215</v>
      </c>
      <c r="N135" s="78">
        <v>215</v>
      </c>
      <c r="O135" s="78">
        <v>215</v>
      </c>
      <c r="P135" s="78">
        <v>215</v>
      </c>
      <c r="Q135" s="78">
        <v>215</v>
      </c>
    </row>
    <row r="136" spans="1:25" ht="15.75" customHeight="1" x14ac:dyDescent="0.2">
      <c r="A136" s="31"/>
      <c r="B136" s="268" t="s">
        <v>826</v>
      </c>
      <c r="C136" s="70">
        <v>111</v>
      </c>
      <c r="D136" s="70" t="s">
        <v>302</v>
      </c>
      <c r="E136" s="78">
        <v>1351</v>
      </c>
      <c r="F136" s="78">
        <v>1351</v>
      </c>
      <c r="G136" s="306">
        <v>1352.01</v>
      </c>
      <c r="H136" s="78">
        <f t="shared" si="18"/>
        <v>100.07475943745374</v>
      </c>
      <c r="I136" s="78">
        <v>1352</v>
      </c>
      <c r="J136" s="78">
        <v>1332</v>
      </c>
      <c r="K136" s="78">
        <v>1332</v>
      </c>
      <c r="L136" s="78">
        <v>1332</v>
      </c>
      <c r="M136" s="78">
        <v>1332</v>
      </c>
      <c r="N136" s="78">
        <v>1332</v>
      </c>
      <c r="O136" s="78">
        <v>1332</v>
      </c>
      <c r="P136" s="78">
        <v>1332</v>
      </c>
      <c r="Q136" s="78">
        <v>1332</v>
      </c>
    </row>
    <row r="137" spans="1:25" ht="15.75" customHeight="1" x14ac:dyDescent="0.2">
      <c r="A137" s="31"/>
      <c r="B137" s="268" t="s">
        <v>827</v>
      </c>
      <c r="C137" s="70">
        <v>111</v>
      </c>
      <c r="D137" s="70" t="s">
        <v>766</v>
      </c>
      <c r="E137" s="78">
        <v>0</v>
      </c>
      <c r="F137" s="78">
        <v>0</v>
      </c>
      <c r="G137" s="306">
        <v>41</v>
      </c>
      <c r="H137" s="78">
        <v>0</v>
      </c>
      <c r="I137" s="78">
        <v>41</v>
      </c>
      <c r="J137" s="78"/>
      <c r="K137" s="78"/>
      <c r="L137" s="78"/>
      <c r="M137" s="78"/>
      <c r="N137" s="78"/>
      <c r="O137" s="78"/>
      <c r="P137" s="78"/>
      <c r="Q137" s="78"/>
    </row>
    <row r="138" spans="1:25" ht="15.75" customHeight="1" x14ac:dyDescent="0.2">
      <c r="A138" s="31"/>
      <c r="B138" s="268" t="s">
        <v>506</v>
      </c>
      <c r="C138" s="70">
        <v>111</v>
      </c>
      <c r="D138" s="70" t="s">
        <v>361</v>
      </c>
      <c r="E138" s="78">
        <v>383</v>
      </c>
      <c r="F138" s="78">
        <v>383</v>
      </c>
      <c r="G138" s="306">
        <v>383.21</v>
      </c>
      <c r="H138" s="78">
        <f t="shared" si="18"/>
        <v>100.05483028720626</v>
      </c>
      <c r="I138" s="78">
        <v>383</v>
      </c>
      <c r="J138" s="78">
        <v>423</v>
      </c>
      <c r="K138" s="78">
        <v>423</v>
      </c>
      <c r="L138" s="78">
        <v>423</v>
      </c>
      <c r="M138" s="78">
        <v>423</v>
      </c>
      <c r="N138" s="78">
        <v>423</v>
      </c>
      <c r="O138" s="78">
        <v>423</v>
      </c>
      <c r="P138" s="78">
        <v>423</v>
      </c>
      <c r="Q138" s="78">
        <v>423</v>
      </c>
    </row>
    <row r="139" spans="1:25" ht="15.75" customHeight="1" x14ac:dyDescent="0.2">
      <c r="A139" s="31"/>
      <c r="B139" s="268" t="s">
        <v>500</v>
      </c>
      <c r="C139" s="70">
        <v>111</v>
      </c>
      <c r="D139" s="70" t="s">
        <v>299</v>
      </c>
      <c r="E139" s="88">
        <v>595796</v>
      </c>
      <c r="F139" s="88">
        <v>595796</v>
      </c>
      <c r="G139" s="252">
        <v>456381</v>
      </c>
      <c r="H139" s="78">
        <f t="shared" si="18"/>
        <v>76.600212153153095</v>
      </c>
      <c r="I139" s="88">
        <v>617825</v>
      </c>
      <c r="J139" s="88">
        <v>598161</v>
      </c>
      <c r="K139" s="88">
        <v>598161</v>
      </c>
      <c r="L139" s="88">
        <v>598161</v>
      </c>
      <c r="M139" s="88">
        <v>598161</v>
      </c>
      <c r="N139" s="88">
        <v>598161</v>
      </c>
      <c r="O139" s="88">
        <v>598161</v>
      </c>
      <c r="P139" s="88">
        <v>598161</v>
      </c>
      <c r="Q139" s="88">
        <v>598161</v>
      </c>
    </row>
    <row r="140" spans="1:25" ht="15.75" customHeight="1" x14ac:dyDescent="0.2">
      <c r="A140" s="31"/>
      <c r="B140" s="268" t="s">
        <v>507</v>
      </c>
      <c r="C140" s="70">
        <v>111</v>
      </c>
      <c r="D140" s="70" t="s">
        <v>523</v>
      </c>
      <c r="E140" s="78">
        <v>1378</v>
      </c>
      <c r="F140" s="78">
        <v>1378</v>
      </c>
      <c r="G140" s="306">
        <v>654</v>
      </c>
      <c r="H140" s="78">
        <f t="shared" si="18"/>
        <v>47.460087082728592</v>
      </c>
      <c r="I140" s="78">
        <v>654</v>
      </c>
      <c r="J140" s="78">
        <v>433</v>
      </c>
      <c r="K140" s="78">
        <v>433</v>
      </c>
      <c r="L140" s="78">
        <v>433</v>
      </c>
      <c r="M140" s="78">
        <v>433</v>
      </c>
      <c r="N140" s="78">
        <v>433</v>
      </c>
      <c r="O140" s="78">
        <v>433</v>
      </c>
      <c r="P140" s="78">
        <v>433</v>
      </c>
      <c r="Q140" s="78">
        <v>433</v>
      </c>
    </row>
    <row r="141" spans="1:25" ht="15.75" customHeight="1" x14ac:dyDescent="0.2">
      <c r="A141" s="31"/>
      <c r="B141" s="268" t="s">
        <v>504</v>
      </c>
      <c r="C141" s="70">
        <v>111</v>
      </c>
      <c r="D141" s="70" t="s">
        <v>591</v>
      </c>
      <c r="E141" s="78">
        <v>23770</v>
      </c>
      <c r="F141" s="78">
        <v>23770</v>
      </c>
      <c r="G141" s="306">
        <v>16026</v>
      </c>
      <c r="H141" s="78">
        <f t="shared" si="18"/>
        <v>67.421119057635664</v>
      </c>
      <c r="I141" s="78">
        <v>26570</v>
      </c>
      <c r="J141" s="78">
        <v>25662</v>
      </c>
      <c r="K141" s="78">
        <v>25662</v>
      </c>
      <c r="L141" s="78">
        <v>25662</v>
      </c>
      <c r="M141" s="78">
        <v>25662</v>
      </c>
      <c r="N141" s="78">
        <v>25662</v>
      </c>
      <c r="O141" s="78">
        <v>25662</v>
      </c>
      <c r="P141" s="78">
        <v>25662</v>
      </c>
      <c r="Q141" s="78">
        <v>25662</v>
      </c>
    </row>
    <row r="142" spans="1:25" ht="15.75" customHeight="1" x14ac:dyDescent="0.2">
      <c r="A142" s="31"/>
      <c r="B142" s="268" t="s">
        <v>505</v>
      </c>
      <c r="C142" s="70">
        <v>111</v>
      </c>
      <c r="D142" s="70" t="s">
        <v>185</v>
      </c>
      <c r="E142" s="78">
        <v>10734</v>
      </c>
      <c r="F142" s="78">
        <v>10734</v>
      </c>
      <c r="G142" s="306">
        <v>6677.4</v>
      </c>
      <c r="H142" s="78">
        <f t="shared" si="18"/>
        <v>62.20793739519285</v>
      </c>
      <c r="I142" s="78">
        <v>11129</v>
      </c>
      <c r="J142" s="78">
        <v>11293</v>
      </c>
      <c r="K142" s="78">
        <v>11293</v>
      </c>
      <c r="L142" s="78">
        <v>11293</v>
      </c>
      <c r="M142" s="78">
        <v>11293</v>
      </c>
      <c r="N142" s="78">
        <v>11293</v>
      </c>
      <c r="O142" s="78">
        <v>11293</v>
      </c>
      <c r="P142" s="78">
        <v>11293</v>
      </c>
      <c r="Q142" s="78">
        <v>11293</v>
      </c>
    </row>
    <row r="143" spans="1:25" ht="15.75" customHeight="1" x14ac:dyDescent="0.2">
      <c r="A143" s="41"/>
      <c r="B143" s="268" t="s">
        <v>303</v>
      </c>
      <c r="C143" s="74">
        <v>111</v>
      </c>
      <c r="D143" s="74" t="s">
        <v>305</v>
      </c>
      <c r="E143" s="78">
        <v>0</v>
      </c>
      <c r="F143" s="78">
        <v>0</v>
      </c>
      <c r="G143" s="306">
        <v>0</v>
      </c>
      <c r="H143" s="78">
        <v>0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</row>
    <row r="144" spans="1:25" ht="15.75" customHeight="1" x14ac:dyDescent="0.2">
      <c r="A144" s="41"/>
      <c r="B144" s="270" t="s">
        <v>348</v>
      </c>
      <c r="C144" s="74">
        <v>111</v>
      </c>
      <c r="D144" s="74" t="s">
        <v>349</v>
      </c>
      <c r="E144" s="78">
        <v>1500</v>
      </c>
      <c r="F144" s="78">
        <v>1500</v>
      </c>
      <c r="G144" s="306">
        <v>495.4</v>
      </c>
      <c r="H144" s="78">
        <f t="shared" si="18"/>
        <v>33.026666666666664</v>
      </c>
      <c r="I144" s="78">
        <v>600</v>
      </c>
      <c r="J144" s="78">
        <v>700</v>
      </c>
      <c r="K144" s="78">
        <v>700</v>
      </c>
      <c r="L144" s="78">
        <v>700</v>
      </c>
      <c r="M144" s="78">
        <v>700</v>
      </c>
      <c r="N144" s="78">
        <v>700</v>
      </c>
      <c r="O144" s="78">
        <v>700</v>
      </c>
      <c r="P144" s="78">
        <v>700</v>
      </c>
      <c r="Q144" s="78">
        <v>700</v>
      </c>
    </row>
    <row r="145" spans="1:25" ht="15.75" customHeight="1" x14ac:dyDescent="0.2">
      <c r="A145" s="41"/>
      <c r="B145" s="270" t="s">
        <v>350</v>
      </c>
      <c r="C145" s="74">
        <v>111</v>
      </c>
      <c r="D145" s="74" t="s">
        <v>351</v>
      </c>
      <c r="E145" s="78">
        <v>299</v>
      </c>
      <c r="F145" s="78">
        <v>299</v>
      </c>
      <c r="G145" s="306">
        <v>99.6</v>
      </c>
      <c r="H145" s="78">
        <f t="shared" si="18"/>
        <v>33.311036789297653</v>
      </c>
      <c r="I145" s="78">
        <v>100</v>
      </c>
      <c r="J145" s="78">
        <v>149</v>
      </c>
      <c r="K145" s="78">
        <v>149</v>
      </c>
      <c r="L145" s="78">
        <v>149</v>
      </c>
      <c r="M145" s="78">
        <v>149</v>
      </c>
      <c r="N145" s="78">
        <v>149</v>
      </c>
      <c r="O145" s="78">
        <v>149</v>
      </c>
      <c r="P145" s="78">
        <v>149</v>
      </c>
      <c r="Q145" s="78">
        <v>149</v>
      </c>
    </row>
    <row r="146" spans="1:25" ht="15.75" customHeight="1" x14ac:dyDescent="0.2">
      <c r="A146" s="41"/>
      <c r="B146" s="270" t="s">
        <v>645</v>
      </c>
      <c r="C146" s="74">
        <v>111</v>
      </c>
      <c r="D146" s="74" t="s">
        <v>646</v>
      </c>
      <c r="E146" s="78">
        <v>199</v>
      </c>
      <c r="F146" s="78">
        <v>199</v>
      </c>
      <c r="G146" s="306">
        <v>0</v>
      </c>
      <c r="H146" s="78">
        <f t="shared" si="18"/>
        <v>0</v>
      </c>
      <c r="I146" s="78">
        <v>0</v>
      </c>
      <c r="J146" s="78"/>
      <c r="K146" s="78"/>
      <c r="L146" s="78"/>
      <c r="M146" s="78"/>
      <c r="N146" s="78"/>
      <c r="O146" s="78"/>
      <c r="P146" s="78"/>
      <c r="Q146" s="78"/>
    </row>
    <row r="147" spans="1:25" ht="15.75" customHeight="1" x14ac:dyDescent="0.2">
      <c r="A147" s="31"/>
      <c r="B147" s="268" t="s">
        <v>503</v>
      </c>
      <c r="C147" s="70">
        <v>111</v>
      </c>
      <c r="D147" s="70" t="s">
        <v>341</v>
      </c>
      <c r="E147" s="78">
        <v>5913</v>
      </c>
      <c r="F147" s="78">
        <v>5913</v>
      </c>
      <c r="G147" s="306">
        <v>4232</v>
      </c>
      <c r="H147" s="78">
        <f t="shared" si="18"/>
        <v>71.571114493488921</v>
      </c>
      <c r="I147" s="78">
        <v>6185</v>
      </c>
      <c r="J147" s="78">
        <v>6007</v>
      </c>
      <c r="K147" s="78">
        <v>6007</v>
      </c>
      <c r="L147" s="78">
        <v>6007</v>
      </c>
      <c r="M147" s="78">
        <v>6007</v>
      </c>
      <c r="N147" s="78">
        <v>6007</v>
      </c>
      <c r="O147" s="78">
        <v>6007</v>
      </c>
      <c r="P147" s="78">
        <v>6007</v>
      </c>
      <c r="Q147" s="78">
        <v>6007</v>
      </c>
    </row>
    <row r="148" spans="1:25" ht="15.75" customHeight="1" x14ac:dyDescent="0.2">
      <c r="A148" s="41"/>
      <c r="B148" s="270" t="s">
        <v>346</v>
      </c>
      <c r="C148" s="74">
        <v>111</v>
      </c>
      <c r="D148" s="74" t="s">
        <v>347</v>
      </c>
      <c r="E148" s="78">
        <v>1200</v>
      </c>
      <c r="F148" s="78">
        <v>1200</v>
      </c>
      <c r="G148" s="306">
        <v>2093.2800000000002</v>
      </c>
      <c r="H148" s="78">
        <f t="shared" si="18"/>
        <v>174.44000000000003</v>
      </c>
      <c r="I148" s="78">
        <v>2870</v>
      </c>
      <c r="J148" s="78">
        <v>1200</v>
      </c>
      <c r="K148" s="78">
        <v>1200</v>
      </c>
      <c r="L148" s="78">
        <v>1200</v>
      </c>
      <c r="M148" s="78">
        <v>1200</v>
      </c>
      <c r="N148" s="78">
        <v>1200</v>
      </c>
      <c r="O148" s="78">
        <v>1200</v>
      </c>
      <c r="P148" s="78">
        <v>1200</v>
      </c>
      <c r="Q148" s="78">
        <v>1200</v>
      </c>
    </row>
    <row r="149" spans="1:25" ht="15.75" customHeight="1" x14ac:dyDescent="0.2">
      <c r="A149" s="31"/>
      <c r="B149" s="268" t="s">
        <v>647</v>
      </c>
      <c r="C149" s="70">
        <v>111</v>
      </c>
      <c r="D149" s="70" t="s">
        <v>764</v>
      </c>
      <c r="E149" s="78">
        <v>0</v>
      </c>
      <c r="F149" s="78">
        <v>0</v>
      </c>
      <c r="G149" s="306">
        <v>3367.52</v>
      </c>
      <c r="H149" s="78">
        <v>0</v>
      </c>
      <c r="I149" s="78">
        <v>3368</v>
      </c>
      <c r="J149" s="78">
        <v>0</v>
      </c>
      <c r="K149" s="78">
        <v>0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</row>
    <row r="150" spans="1:25" ht="15.75" customHeight="1" x14ac:dyDescent="0.2">
      <c r="A150" s="41"/>
      <c r="B150" s="270" t="s">
        <v>802</v>
      </c>
      <c r="C150" s="203">
        <v>111</v>
      </c>
      <c r="D150" s="254" t="s">
        <v>803</v>
      </c>
      <c r="E150" s="223">
        <v>0</v>
      </c>
      <c r="F150" s="223">
        <v>0</v>
      </c>
      <c r="G150" s="313">
        <v>2111.89</v>
      </c>
      <c r="H150" s="78">
        <v>0</v>
      </c>
      <c r="I150" s="223">
        <v>2112</v>
      </c>
      <c r="J150" s="223"/>
      <c r="K150" s="223"/>
      <c r="L150" s="223"/>
      <c r="M150" s="223"/>
      <c r="N150" s="223"/>
      <c r="O150" s="223"/>
      <c r="P150" s="223"/>
      <c r="Q150" s="223"/>
    </row>
    <row r="151" spans="1:25" ht="15.75" customHeight="1" x14ac:dyDescent="0.2">
      <c r="A151" s="41"/>
      <c r="B151" s="272" t="s">
        <v>649</v>
      </c>
      <c r="C151" s="203">
        <v>111</v>
      </c>
      <c r="D151" s="74" t="s">
        <v>650</v>
      </c>
      <c r="E151" s="223">
        <v>0</v>
      </c>
      <c r="F151" s="223">
        <v>3400</v>
      </c>
      <c r="G151" s="313">
        <v>3400</v>
      </c>
      <c r="H151" s="78">
        <f t="shared" si="18"/>
        <v>100</v>
      </c>
      <c r="I151" s="223">
        <v>3400</v>
      </c>
      <c r="J151" s="223"/>
      <c r="K151" s="223"/>
      <c r="L151" s="223"/>
      <c r="M151" s="223"/>
      <c r="N151" s="223"/>
      <c r="O151" s="223"/>
      <c r="P151" s="223"/>
      <c r="Q151" s="223"/>
    </row>
    <row r="152" spans="1:25" ht="15.75" customHeight="1" x14ac:dyDescent="0.2">
      <c r="A152" s="41"/>
      <c r="B152" s="272">
        <v>312002</v>
      </c>
      <c r="C152" s="203">
        <v>111</v>
      </c>
      <c r="D152" s="74" t="s">
        <v>804</v>
      </c>
      <c r="E152" s="223">
        <v>0</v>
      </c>
      <c r="F152" s="223">
        <v>0</v>
      </c>
      <c r="G152" s="313">
        <v>30054</v>
      </c>
      <c r="H152" s="78">
        <v>0</v>
      </c>
      <c r="I152" s="223">
        <v>30054</v>
      </c>
      <c r="J152" s="223"/>
      <c r="K152" s="223"/>
      <c r="L152" s="223"/>
      <c r="M152" s="223"/>
      <c r="N152" s="223"/>
      <c r="O152" s="223"/>
      <c r="P152" s="223"/>
      <c r="Q152" s="223"/>
    </row>
    <row r="153" spans="1:25" ht="15.75" customHeight="1" x14ac:dyDescent="0.2">
      <c r="A153" s="41"/>
      <c r="B153" s="272" t="s">
        <v>805</v>
      </c>
      <c r="C153" s="203" t="s">
        <v>579</v>
      </c>
      <c r="D153" s="74" t="s">
        <v>806</v>
      </c>
      <c r="E153" s="223">
        <v>2500</v>
      </c>
      <c r="F153" s="223">
        <v>5708</v>
      </c>
      <c r="G153" s="313">
        <v>4792</v>
      </c>
      <c r="H153" s="78">
        <f t="shared" ref="H153:H192" si="31">SUM(G153/F153)*100</f>
        <v>83.952347582340565</v>
      </c>
      <c r="I153" s="223">
        <v>5819</v>
      </c>
      <c r="J153" s="223"/>
      <c r="K153" s="223"/>
      <c r="L153" s="223"/>
      <c r="M153" s="223"/>
      <c r="N153" s="223"/>
      <c r="O153" s="223"/>
      <c r="P153" s="223"/>
      <c r="Q153" s="223"/>
    </row>
    <row r="154" spans="1:25" ht="15.75" customHeight="1" x14ac:dyDescent="0.2">
      <c r="A154" s="41"/>
      <c r="B154" s="272">
        <v>312001</v>
      </c>
      <c r="C154" s="74" t="s">
        <v>768</v>
      </c>
      <c r="D154" s="70" t="s">
        <v>828</v>
      </c>
      <c r="E154" s="223">
        <v>0</v>
      </c>
      <c r="F154" s="223">
        <v>0</v>
      </c>
      <c r="G154" s="313">
        <v>0</v>
      </c>
      <c r="H154" s="78">
        <v>0</v>
      </c>
      <c r="I154" s="223">
        <v>1682</v>
      </c>
      <c r="J154" s="223"/>
      <c r="K154" s="223"/>
      <c r="L154" s="223"/>
      <c r="M154" s="223"/>
      <c r="N154" s="223"/>
      <c r="O154" s="223"/>
      <c r="P154" s="223"/>
      <c r="Q154" s="223"/>
    </row>
    <row r="155" spans="1:25" ht="15.75" customHeight="1" x14ac:dyDescent="0.2">
      <c r="A155" s="31"/>
      <c r="B155" s="268" t="s">
        <v>651</v>
      </c>
      <c r="C155" s="202">
        <v>111</v>
      </c>
      <c r="D155" s="70" t="s">
        <v>652</v>
      </c>
      <c r="E155" s="78">
        <v>1496</v>
      </c>
      <c r="F155" s="78">
        <v>1496</v>
      </c>
      <c r="G155" s="306">
        <v>2153</v>
      </c>
      <c r="H155" s="78">
        <f t="shared" si="31"/>
        <v>143.91711229946523</v>
      </c>
      <c r="I155" s="78">
        <v>2153</v>
      </c>
      <c r="J155" s="223"/>
      <c r="K155" s="223"/>
      <c r="L155" s="223"/>
      <c r="M155" s="223"/>
      <c r="N155" s="223"/>
      <c r="O155" s="223"/>
      <c r="P155" s="223"/>
      <c r="Q155" s="223"/>
    </row>
    <row r="156" spans="1:25" ht="15.75" customHeight="1" x14ac:dyDescent="0.2">
      <c r="A156" s="31"/>
      <c r="B156" s="268" t="s">
        <v>653</v>
      </c>
      <c r="C156" s="202">
        <v>111</v>
      </c>
      <c r="D156" s="70" t="s">
        <v>654</v>
      </c>
      <c r="E156" s="78">
        <v>4095</v>
      </c>
      <c r="F156" s="78">
        <v>4095</v>
      </c>
      <c r="G156" s="306">
        <v>4260</v>
      </c>
      <c r="H156" s="78">
        <f t="shared" si="31"/>
        <v>104.02930402930404</v>
      </c>
      <c r="I156" s="78">
        <v>4346</v>
      </c>
      <c r="J156" s="223"/>
      <c r="K156" s="223"/>
      <c r="L156" s="223"/>
      <c r="M156" s="223"/>
      <c r="N156" s="223"/>
      <c r="O156" s="223"/>
      <c r="P156" s="223"/>
      <c r="Q156" s="223"/>
    </row>
    <row r="157" spans="1:25" ht="15.75" customHeight="1" x14ac:dyDescent="0.2">
      <c r="A157" s="31"/>
      <c r="B157" s="268">
        <v>312012</v>
      </c>
      <c r="C157" s="202">
        <v>111</v>
      </c>
      <c r="D157" s="70" t="s">
        <v>718</v>
      </c>
      <c r="E157" s="78">
        <v>0</v>
      </c>
      <c r="F157" s="78">
        <v>0</v>
      </c>
      <c r="G157" s="306">
        <v>0</v>
      </c>
      <c r="H157" s="78">
        <v>0</v>
      </c>
      <c r="I157" s="78">
        <v>715</v>
      </c>
      <c r="J157" s="223"/>
      <c r="K157" s="223"/>
      <c r="L157" s="223"/>
      <c r="M157" s="223"/>
      <c r="N157" s="223"/>
      <c r="O157" s="223"/>
      <c r="P157" s="223"/>
      <c r="Q157" s="223"/>
    </row>
    <row r="158" spans="1:25" ht="15.75" customHeight="1" x14ac:dyDescent="0.2">
      <c r="A158" s="31"/>
      <c r="B158" s="268" t="s">
        <v>758</v>
      </c>
      <c r="C158" s="202">
        <v>111</v>
      </c>
      <c r="D158" s="70" t="s">
        <v>759</v>
      </c>
      <c r="E158" s="78">
        <v>0</v>
      </c>
      <c r="F158" s="78">
        <v>0</v>
      </c>
      <c r="G158" s="306">
        <v>5250</v>
      </c>
      <c r="H158" s="78">
        <v>0</v>
      </c>
      <c r="I158" s="78">
        <v>5250</v>
      </c>
      <c r="J158" s="223"/>
      <c r="K158" s="223"/>
      <c r="L158" s="223"/>
      <c r="M158" s="223"/>
      <c r="N158" s="223"/>
      <c r="O158" s="223"/>
      <c r="P158" s="223"/>
      <c r="Q158" s="223"/>
    </row>
    <row r="159" spans="1:25" ht="15.75" customHeight="1" x14ac:dyDescent="0.2">
      <c r="A159" s="31"/>
      <c r="B159" s="268" t="s">
        <v>760</v>
      </c>
      <c r="C159" s="202">
        <v>111</v>
      </c>
      <c r="D159" s="70" t="s">
        <v>761</v>
      </c>
      <c r="E159" s="78"/>
      <c r="F159" s="78"/>
      <c r="G159" s="306">
        <v>2800</v>
      </c>
      <c r="H159" s="78">
        <v>0</v>
      </c>
      <c r="I159" s="78">
        <v>2800</v>
      </c>
      <c r="J159" s="223"/>
      <c r="K159" s="223"/>
      <c r="L159" s="223"/>
      <c r="M159" s="223"/>
      <c r="N159" s="223"/>
      <c r="O159" s="223"/>
      <c r="P159" s="223"/>
      <c r="Q159" s="223"/>
    </row>
    <row r="160" spans="1:25" ht="15.75" customHeight="1" thickBot="1" x14ac:dyDescent="0.25">
      <c r="A160" s="43"/>
      <c r="B160" s="271"/>
      <c r="C160" s="105"/>
      <c r="D160" s="106" t="s">
        <v>95</v>
      </c>
      <c r="E160" s="236">
        <f>SUM(E133:E159)</f>
        <v>662871</v>
      </c>
      <c r="F160" s="236">
        <f t="shared" ref="F160:G160" si="32">SUM(F133:F159)</f>
        <v>669479</v>
      </c>
      <c r="G160" s="339">
        <f t="shared" si="32"/>
        <v>559122.37000000011</v>
      </c>
      <c r="H160" s="355">
        <f t="shared" si="31"/>
        <v>83.51604307229951</v>
      </c>
      <c r="I160" s="236">
        <f>SUM(I133:I159)</f>
        <v>741907</v>
      </c>
      <c r="J160" s="236">
        <f t="shared" ref="J160:Q160" si="33">SUM(J133:J149)</f>
        <v>657198</v>
      </c>
      <c r="K160" s="236">
        <f t="shared" si="33"/>
        <v>657198</v>
      </c>
      <c r="L160" s="236">
        <f t="shared" si="33"/>
        <v>657198</v>
      </c>
      <c r="M160" s="236">
        <f t="shared" si="33"/>
        <v>657198</v>
      </c>
      <c r="N160" s="236">
        <f t="shared" si="33"/>
        <v>657198</v>
      </c>
      <c r="O160" s="236">
        <f t="shared" si="33"/>
        <v>657198</v>
      </c>
      <c r="P160" s="236">
        <f t="shared" si="33"/>
        <v>657198</v>
      </c>
      <c r="Q160" s="236">
        <f t="shared" si="33"/>
        <v>657198</v>
      </c>
      <c r="V160" s="8">
        <f>SUM(E160)</f>
        <v>662871</v>
      </c>
      <c r="W160" s="8">
        <f t="shared" ref="W160:X160" si="34">SUM(F160)</f>
        <v>669479</v>
      </c>
      <c r="X160" s="8">
        <f t="shared" si="34"/>
        <v>559122.37000000011</v>
      </c>
      <c r="Y160" s="8">
        <f>SUM(I160)</f>
        <v>741907</v>
      </c>
    </row>
    <row r="161" spans="1:50" ht="15.75" customHeight="1" thickBot="1" x14ac:dyDescent="0.3">
      <c r="A161" s="28" t="s">
        <v>306</v>
      </c>
      <c r="B161" s="107"/>
      <c r="C161" s="107"/>
      <c r="D161" s="267"/>
      <c r="E161" s="90">
        <f>SUM(V161)</f>
        <v>2293600</v>
      </c>
      <c r="F161" s="90">
        <f t="shared" ref="F161:G161" si="35">SUM(W161)</f>
        <v>2339149</v>
      </c>
      <c r="G161" s="326">
        <f t="shared" si="35"/>
        <v>1864628.6300000001</v>
      </c>
      <c r="H161" s="354">
        <f t="shared" si="31"/>
        <v>79.713974184628682</v>
      </c>
      <c r="I161" s="90">
        <f>SUM(Y161)</f>
        <v>2462886</v>
      </c>
      <c r="J161" s="90"/>
      <c r="K161" s="90"/>
      <c r="L161" s="90"/>
      <c r="M161" s="90"/>
      <c r="N161" s="90"/>
      <c r="O161" s="90"/>
      <c r="P161" s="90"/>
      <c r="Q161" s="90"/>
      <c r="V161">
        <f>SUM(V10:V160)</f>
        <v>2293600</v>
      </c>
      <c r="W161">
        <f>SUM(W10:W160)</f>
        <v>2339149</v>
      </c>
      <c r="X161">
        <f>SUM(X10:X160)</f>
        <v>1864628.6300000001</v>
      </c>
      <c r="Y161">
        <f>SUM(Y10:Y160)</f>
        <v>2462886</v>
      </c>
    </row>
    <row r="162" spans="1:50" ht="15.75" customHeight="1" x14ac:dyDescent="0.25">
      <c r="A162" s="29"/>
      <c r="B162" s="91"/>
      <c r="C162" s="91"/>
      <c r="D162" s="116"/>
      <c r="E162" s="11"/>
      <c r="F162" s="11"/>
      <c r="G162" s="333"/>
      <c r="H162" s="13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50" ht="15.75" customHeight="1" x14ac:dyDescent="0.25">
      <c r="A163" s="44">
        <v>230</v>
      </c>
      <c r="B163" s="108"/>
      <c r="C163" s="108"/>
      <c r="D163" s="108" t="s">
        <v>308</v>
      </c>
      <c r="E163" s="222"/>
      <c r="F163" s="222"/>
      <c r="G163" s="253"/>
      <c r="H163" s="13"/>
      <c r="I163" s="222"/>
      <c r="J163" s="222"/>
      <c r="K163" s="222"/>
      <c r="L163" s="222"/>
      <c r="M163" s="222"/>
      <c r="N163" s="222"/>
      <c r="O163" s="222"/>
      <c r="P163" s="222"/>
      <c r="Q163" s="222"/>
    </row>
    <row r="164" spans="1:50" ht="15.75" customHeight="1" x14ac:dyDescent="0.2">
      <c r="A164" s="31"/>
      <c r="B164" s="202">
        <v>233001</v>
      </c>
      <c r="C164" s="70">
        <v>43</v>
      </c>
      <c r="D164" s="70" t="s">
        <v>610</v>
      </c>
      <c r="E164" s="225">
        <v>0</v>
      </c>
      <c r="F164" s="225">
        <v>0</v>
      </c>
      <c r="G164" s="328">
        <v>59.89</v>
      </c>
      <c r="H164" s="78">
        <v>0</v>
      </c>
      <c r="I164" s="225">
        <v>60</v>
      </c>
      <c r="J164" s="225">
        <v>0</v>
      </c>
      <c r="K164" s="225">
        <v>0</v>
      </c>
      <c r="L164" s="225">
        <v>0</v>
      </c>
      <c r="M164" s="225">
        <v>0</v>
      </c>
      <c r="N164" s="225">
        <v>0</v>
      </c>
      <c r="O164" s="225">
        <v>0</v>
      </c>
      <c r="P164" s="225">
        <v>0</v>
      </c>
      <c r="Q164" s="225">
        <v>0</v>
      </c>
    </row>
    <row r="165" spans="1:50" ht="15.75" customHeight="1" x14ac:dyDescent="0.2">
      <c r="A165" s="281"/>
      <c r="B165" s="203">
        <v>322002</v>
      </c>
      <c r="C165" s="74">
        <v>111</v>
      </c>
      <c r="D165" s="70" t="s">
        <v>813</v>
      </c>
      <c r="E165" s="282">
        <v>0</v>
      </c>
      <c r="F165" s="282">
        <v>36360</v>
      </c>
      <c r="G165" s="340">
        <v>5670</v>
      </c>
      <c r="H165" s="78">
        <f t="shared" si="31"/>
        <v>15.594059405940595</v>
      </c>
      <c r="I165" s="282">
        <v>5670</v>
      </c>
      <c r="J165" s="282"/>
      <c r="K165" s="282"/>
      <c r="L165" s="282"/>
      <c r="M165" s="282"/>
      <c r="N165" s="282"/>
      <c r="O165" s="282"/>
      <c r="P165" s="282"/>
      <c r="Q165" s="282"/>
    </row>
    <row r="166" spans="1:50" ht="15.75" customHeight="1" x14ac:dyDescent="0.2">
      <c r="A166" s="281"/>
      <c r="B166" s="203" t="s">
        <v>814</v>
      </c>
      <c r="C166" s="74" t="s">
        <v>768</v>
      </c>
      <c r="D166" s="70" t="s">
        <v>829</v>
      </c>
      <c r="E166" s="282">
        <v>0</v>
      </c>
      <c r="F166" s="282">
        <v>6545</v>
      </c>
      <c r="G166" s="340">
        <v>0</v>
      </c>
      <c r="H166" s="78">
        <f t="shared" si="31"/>
        <v>0</v>
      </c>
      <c r="I166" s="282">
        <v>12350</v>
      </c>
      <c r="J166" s="282"/>
      <c r="K166" s="282"/>
      <c r="L166" s="282"/>
      <c r="M166" s="282"/>
      <c r="N166" s="282"/>
      <c r="O166" s="282"/>
      <c r="P166" s="282"/>
      <c r="Q166" s="282"/>
    </row>
    <row r="167" spans="1:50" ht="15.75" customHeight="1" x14ac:dyDescent="0.2">
      <c r="A167" s="42"/>
      <c r="B167" s="270" t="s">
        <v>655</v>
      </c>
      <c r="C167" s="74" t="s">
        <v>648</v>
      </c>
      <c r="D167" s="202" t="s">
        <v>861</v>
      </c>
      <c r="E167" s="78">
        <v>0</v>
      </c>
      <c r="F167" s="78">
        <v>0</v>
      </c>
      <c r="G167" s="306">
        <v>2972.1</v>
      </c>
      <c r="H167" s="78">
        <v>0</v>
      </c>
      <c r="I167" s="78">
        <v>2972.1</v>
      </c>
      <c r="J167" s="78">
        <v>0</v>
      </c>
      <c r="K167" s="78">
        <v>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</row>
    <row r="168" spans="1:50" ht="15.75" customHeight="1" x14ac:dyDescent="0.2">
      <c r="A168" s="42"/>
      <c r="B168" s="270">
        <v>239001</v>
      </c>
      <c r="C168" s="74">
        <v>43</v>
      </c>
      <c r="D168" s="74" t="s">
        <v>726</v>
      </c>
      <c r="E168" s="223">
        <v>14000</v>
      </c>
      <c r="F168" s="223">
        <v>14000</v>
      </c>
      <c r="G168" s="313">
        <v>22400</v>
      </c>
      <c r="H168" s="78">
        <f t="shared" si="31"/>
        <v>160</v>
      </c>
      <c r="I168" s="223">
        <v>49000</v>
      </c>
      <c r="J168" s="223"/>
      <c r="K168" s="223"/>
      <c r="L168" s="223"/>
      <c r="M168" s="223"/>
      <c r="N168" s="223"/>
      <c r="O168" s="223"/>
      <c r="P168" s="223"/>
      <c r="Q168" s="223"/>
    </row>
    <row r="169" spans="1:50" ht="15.75" customHeight="1" thickBot="1" x14ac:dyDescent="0.25">
      <c r="A169" s="42"/>
      <c r="B169" s="74"/>
      <c r="C169" s="74"/>
      <c r="D169" s="82" t="s">
        <v>95</v>
      </c>
      <c r="E169" s="236">
        <f>SUM(E164:E168)</f>
        <v>14000</v>
      </c>
      <c r="F169" s="236">
        <f t="shared" ref="F169:G169" si="36">SUM(F164:F168)</f>
        <v>56905</v>
      </c>
      <c r="G169" s="339">
        <f t="shared" si="36"/>
        <v>31101.989999999998</v>
      </c>
      <c r="H169" s="355">
        <f t="shared" si="31"/>
        <v>54.655988050259197</v>
      </c>
      <c r="I169" s="236">
        <f>SUM(I164:I168)</f>
        <v>70052.100000000006</v>
      </c>
      <c r="J169" s="236">
        <f t="shared" ref="J169:Q169" si="37">SUM(J164:J167)</f>
        <v>0</v>
      </c>
      <c r="K169" s="236">
        <f t="shared" si="37"/>
        <v>0</v>
      </c>
      <c r="L169" s="236">
        <f t="shared" si="37"/>
        <v>0</v>
      </c>
      <c r="M169" s="236">
        <f t="shared" si="37"/>
        <v>0</v>
      </c>
      <c r="N169" s="236">
        <f t="shared" si="37"/>
        <v>0</v>
      </c>
      <c r="O169" s="236">
        <f t="shared" si="37"/>
        <v>0</v>
      </c>
      <c r="P169" s="236">
        <f t="shared" si="37"/>
        <v>0</v>
      </c>
      <c r="Q169" s="236">
        <f t="shared" si="37"/>
        <v>0</v>
      </c>
      <c r="V169" s="8">
        <f>SUM(E169)</f>
        <v>14000</v>
      </c>
      <c r="W169" s="8">
        <f t="shared" ref="W169:X169" si="38">SUM(F169)</f>
        <v>56905</v>
      </c>
      <c r="X169" s="8">
        <f t="shared" si="38"/>
        <v>31101.989999999998</v>
      </c>
      <c r="Y169" s="8">
        <f>SUM(I169)</f>
        <v>70052.100000000006</v>
      </c>
    </row>
    <row r="170" spans="1:50" ht="15.75" customHeight="1" thickBot="1" x14ac:dyDescent="0.3">
      <c r="A170" s="28" t="s">
        <v>309</v>
      </c>
      <c r="B170" s="107"/>
      <c r="C170" s="107"/>
      <c r="D170" s="107"/>
      <c r="E170" s="90">
        <f>SUM(V170)</f>
        <v>14000</v>
      </c>
      <c r="F170" s="90">
        <f t="shared" ref="F170:G170" si="39">SUM(W170)</f>
        <v>56905</v>
      </c>
      <c r="G170" s="326">
        <f t="shared" si="39"/>
        <v>31101.989999999998</v>
      </c>
      <c r="H170" s="353">
        <f t="shared" si="31"/>
        <v>54.655988050259197</v>
      </c>
      <c r="I170" s="90">
        <f>SUM(Y170)</f>
        <v>70052.100000000006</v>
      </c>
      <c r="J170" s="90">
        <f t="shared" ref="J170:Q170" si="40">SUM(J169)</f>
        <v>0</v>
      </c>
      <c r="K170" s="90">
        <f t="shared" si="40"/>
        <v>0</v>
      </c>
      <c r="L170" s="90">
        <f t="shared" si="40"/>
        <v>0</v>
      </c>
      <c r="M170" s="90">
        <f t="shared" si="40"/>
        <v>0</v>
      </c>
      <c r="N170" s="90">
        <f t="shared" si="40"/>
        <v>0</v>
      </c>
      <c r="O170" s="90">
        <f t="shared" si="40"/>
        <v>0</v>
      </c>
      <c r="P170" s="90">
        <f t="shared" si="40"/>
        <v>0</v>
      </c>
      <c r="Q170" s="90">
        <f t="shared" si="40"/>
        <v>0</v>
      </c>
      <c r="V170" s="8">
        <f>SUM(V169)</f>
        <v>14000</v>
      </c>
      <c r="W170" s="8">
        <f t="shared" ref="W170:Y170" si="41">SUM(W169)</f>
        <v>56905</v>
      </c>
      <c r="X170" s="8">
        <f t="shared" si="41"/>
        <v>31101.989999999998</v>
      </c>
      <c r="Y170" s="8">
        <f t="shared" si="41"/>
        <v>70052.100000000006</v>
      </c>
    </row>
    <row r="171" spans="1:50" ht="15.75" customHeight="1" x14ac:dyDescent="0.25">
      <c r="A171" s="29"/>
      <c r="B171" s="91"/>
      <c r="C171" s="91"/>
      <c r="D171" s="91"/>
      <c r="E171" s="237"/>
      <c r="F171" s="237"/>
      <c r="G171" s="341"/>
      <c r="H171" s="13"/>
      <c r="I171" s="237"/>
      <c r="J171" s="237"/>
      <c r="K171" s="237"/>
      <c r="L171" s="237"/>
      <c r="M171" s="237"/>
      <c r="N171" s="237"/>
      <c r="O171" s="237"/>
      <c r="P171" s="237"/>
      <c r="Q171" s="237"/>
    </row>
    <row r="172" spans="1:50" s="182" customFormat="1" ht="15.75" customHeight="1" x14ac:dyDescent="0.2">
      <c r="A172" s="24"/>
      <c r="B172" s="116"/>
      <c r="C172" s="116"/>
      <c r="D172" s="189" t="s">
        <v>310</v>
      </c>
      <c r="E172" s="11"/>
      <c r="F172" s="11"/>
      <c r="G172" s="333"/>
      <c r="H172" s="13"/>
      <c r="I172" s="11"/>
      <c r="J172" s="11"/>
      <c r="K172" s="11"/>
      <c r="L172" s="11"/>
      <c r="M172" s="11"/>
      <c r="N172" s="11"/>
      <c r="O172" s="11"/>
      <c r="P172" s="11"/>
      <c r="Q172" s="11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</row>
    <row r="173" spans="1:50" ht="15.75" customHeight="1" x14ac:dyDescent="0.25">
      <c r="A173" s="44">
        <v>454</v>
      </c>
      <c r="B173" s="108"/>
      <c r="C173" s="108"/>
      <c r="D173" s="108" t="s">
        <v>311</v>
      </c>
      <c r="E173" s="222"/>
      <c r="F173" s="222"/>
      <c r="G173" s="253"/>
      <c r="H173" s="13"/>
      <c r="I173" s="222"/>
      <c r="J173" s="222"/>
      <c r="K173" s="222"/>
      <c r="L173" s="222"/>
      <c r="M173" s="222"/>
      <c r="N173" s="222"/>
      <c r="O173" s="222"/>
      <c r="P173" s="222"/>
      <c r="Q173" s="222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</row>
    <row r="174" spans="1:50" ht="15.75" customHeight="1" x14ac:dyDescent="0.2">
      <c r="A174" s="49"/>
      <c r="B174" s="109">
        <v>454001</v>
      </c>
      <c r="C174" s="77">
        <v>46</v>
      </c>
      <c r="D174" s="77" t="s">
        <v>788</v>
      </c>
      <c r="E174" s="78">
        <v>0</v>
      </c>
      <c r="F174" s="78">
        <v>24264</v>
      </c>
      <c r="G174" s="306">
        <v>24263.9</v>
      </c>
      <c r="H174" s="78">
        <f t="shared" si="31"/>
        <v>99.999587866798549</v>
      </c>
      <c r="I174" s="78">
        <v>24264</v>
      </c>
      <c r="J174" s="78">
        <v>0</v>
      </c>
      <c r="K174" s="78">
        <v>0</v>
      </c>
      <c r="L174" s="78">
        <v>0</v>
      </c>
      <c r="M174" s="78">
        <v>0</v>
      </c>
      <c r="N174" s="78">
        <v>0</v>
      </c>
      <c r="O174" s="78">
        <v>0</v>
      </c>
      <c r="P174" s="78">
        <v>0</v>
      </c>
      <c r="Q174" s="78">
        <v>0</v>
      </c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</row>
    <row r="175" spans="1:50" ht="15.75" customHeight="1" x14ac:dyDescent="0.2">
      <c r="A175" s="280"/>
      <c r="B175" s="243">
        <v>454002</v>
      </c>
      <c r="C175" s="181">
        <v>1318</v>
      </c>
      <c r="D175" s="181" t="s">
        <v>789</v>
      </c>
      <c r="E175" s="223">
        <v>0</v>
      </c>
      <c r="F175" s="223">
        <v>0</v>
      </c>
      <c r="G175" s="313">
        <v>47388.4</v>
      </c>
      <c r="H175" s="78">
        <v>0</v>
      </c>
      <c r="I175" s="223">
        <v>47388</v>
      </c>
      <c r="J175" s="223"/>
      <c r="K175" s="223"/>
      <c r="L175" s="223"/>
      <c r="M175" s="223"/>
      <c r="N175" s="223"/>
      <c r="O175" s="223"/>
      <c r="P175" s="223"/>
      <c r="Q175" s="223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</row>
    <row r="176" spans="1:50" ht="15.75" customHeight="1" x14ac:dyDescent="0.2">
      <c r="A176" s="280"/>
      <c r="B176" s="243" t="s">
        <v>787</v>
      </c>
      <c r="C176" s="181">
        <v>1318</v>
      </c>
      <c r="D176" s="181" t="s">
        <v>790</v>
      </c>
      <c r="E176" s="223">
        <v>0</v>
      </c>
      <c r="F176" s="223">
        <v>0</v>
      </c>
      <c r="G176" s="313">
        <v>4900</v>
      </c>
      <c r="H176" s="78">
        <v>0</v>
      </c>
      <c r="I176" s="223">
        <v>4900</v>
      </c>
      <c r="J176" s="223"/>
      <c r="K176" s="223"/>
      <c r="L176" s="223"/>
      <c r="M176" s="223"/>
      <c r="N176" s="223"/>
      <c r="O176" s="223"/>
      <c r="P176" s="223"/>
      <c r="Q176" s="223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</row>
    <row r="177" spans="1:50" ht="15.75" customHeight="1" x14ac:dyDescent="0.2">
      <c r="A177" s="280"/>
      <c r="B177" s="243">
        <v>410</v>
      </c>
      <c r="C177" s="181">
        <v>41</v>
      </c>
      <c r="D177" s="181" t="s">
        <v>740</v>
      </c>
      <c r="E177" s="223">
        <v>0</v>
      </c>
      <c r="F177" s="223">
        <v>0</v>
      </c>
      <c r="G177" s="313">
        <v>0</v>
      </c>
      <c r="H177" s="78">
        <v>0</v>
      </c>
      <c r="I177" s="223">
        <v>0</v>
      </c>
      <c r="J177" s="223"/>
      <c r="K177" s="223"/>
      <c r="L177" s="223"/>
      <c r="M177" s="223"/>
      <c r="N177" s="223"/>
      <c r="O177" s="223"/>
      <c r="P177" s="223"/>
      <c r="Q177" s="223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</row>
    <row r="178" spans="1:50" ht="15.75" customHeight="1" thickBot="1" x14ac:dyDescent="0.25">
      <c r="A178" s="41"/>
      <c r="B178" s="74"/>
      <c r="C178" s="74"/>
      <c r="D178" s="92" t="s">
        <v>95</v>
      </c>
      <c r="E178" s="228">
        <f>SUM(E174:E177)</f>
        <v>0</v>
      </c>
      <c r="F178" s="228">
        <f t="shared" ref="F178:G178" si="42">SUM(F174:F177)</f>
        <v>24264</v>
      </c>
      <c r="G178" s="325">
        <f t="shared" si="42"/>
        <v>76552.3</v>
      </c>
      <c r="H178" s="355">
        <f t="shared" si="31"/>
        <v>315.49744477415101</v>
      </c>
      <c r="I178" s="228">
        <f>SUM(I174:I177)</f>
        <v>76552</v>
      </c>
      <c r="J178" s="228">
        <f t="shared" ref="J178:Q178" si="43">SUM(J174:J174)</f>
        <v>0</v>
      </c>
      <c r="K178" s="228">
        <f t="shared" si="43"/>
        <v>0</v>
      </c>
      <c r="L178" s="228">
        <f t="shared" si="43"/>
        <v>0</v>
      </c>
      <c r="M178" s="228">
        <f t="shared" si="43"/>
        <v>0</v>
      </c>
      <c r="N178" s="228">
        <f t="shared" si="43"/>
        <v>0</v>
      </c>
      <c r="O178" s="228">
        <f t="shared" si="43"/>
        <v>0</v>
      </c>
      <c r="P178" s="228">
        <f t="shared" si="43"/>
        <v>0</v>
      </c>
      <c r="Q178" s="228">
        <f t="shared" si="43"/>
        <v>0</v>
      </c>
      <c r="U178" s="24"/>
      <c r="V178" s="34">
        <f>SUM(E178)</f>
        <v>0</v>
      </c>
      <c r="W178" s="34">
        <f t="shared" ref="W178:X178" si="44">SUM(F178)</f>
        <v>24264</v>
      </c>
      <c r="X178" s="34">
        <f t="shared" si="44"/>
        <v>76552.3</v>
      </c>
      <c r="Y178" s="34">
        <f>SUM(I178)</f>
        <v>76552</v>
      </c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</row>
    <row r="179" spans="1:50" ht="15.75" customHeight="1" thickBot="1" x14ac:dyDescent="0.3">
      <c r="A179" s="183" t="s">
        <v>312</v>
      </c>
      <c r="B179" s="110"/>
      <c r="C179" s="110"/>
      <c r="D179" s="111"/>
      <c r="E179" s="90">
        <f>SUM(V179)</f>
        <v>0</v>
      </c>
      <c r="F179" s="90">
        <f t="shared" ref="F179:G179" si="45">SUM(W179)</f>
        <v>24264</v>
      </c>
      <c r="G179" s="326">
        <f t="shared" si="45"/>
        <v>76552.3</v>
      </c>
      <c r="H179" s="354">
        <f t="shared" si="31"/>
        <v>315.49744477415101</v>
      </c>
      <c r="I179" s="177">
        <f>SUM(Y179)</f>
        <v>76552</v>
      </c>
      <c r="J179" s="177" t="e">
        <f>SUM(#REF!)</f>
        <v>#REF!</v>
      </c>
      <c r="K179" s="177" t="e">
        <f>SUM(#REF!)</f>
        <v>#REF!</v>
      </c>
      <c r="L179" s="177" t="e">
        <f>SUM(#REF!)</f>
        <v>#REF!</v>
      </c>
      <c r="M179" s="177" t="e">
        <f>SUM(#REF!)</f>
        <v>#REF!</v>
      </c>
      <c r="N179" s="177">
        <f>SUM(R179)</f>
        <v>0</v>
      </c>
      <c r="O179" s="177">
        <f>SUM(S179)</f>
        <v>0</v>
      </c>
      <c r="P179" s="177">
        <f>SUM(T179)</f>
        <v>0</v>
      </c>
      <c r="Q179" s="177">
        <f>SUM(U179)</f>
        <v>0</v>
      </c>
      <c r="U179" s="24"/>
      <c r="V179" s="34">
        <f>SUM(V178)</f>
        <v>0</v>
      </c>
      <c r="W179" s="34">
        <f t="shared" ref="W179:Y179" si="46">SUM(W178)</f>
        <v>24264</v>
      </c>
      <c r="X179" s="34">
        <f t="shared" si="46"/>
        <v>76552.3</v>
      </c>
      <c r="Y179" s="34">
        <f t="shared" si="46"/>
        <v>76552</v>
      </c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</row>
    <row r="180" spans="1:50" ht="15.75" customHeight="1" x14ac:dyDescent="0.25">
      <c r="A180" s="69">
        <v>220</v>
      </c>
      <c r="B180" s="70"/>
      <c r="C180" s="70"/>
      <c r="D180" s="76" t="s">
        <v>280</v>
      </c>
      <c r="E180" s="179"/>
      <c r="F180" s="179"/>
      <c r="G180" s="311"/>
      <c r="H180" s="347"/>
      <c r="I180" s="179"/>
      <c r="J180" s="179" t="e">
        <f t="shared" ref="J180:Q180" si="47">SUM(J179)</f>
        <v>#REF!</v>
      </c>
      <c r="K180" s="179" t="e">
        <f t="shared" si="47"/>
        <v>#REF!</v>
      </c>
      <c r="L180" s="179" t="e">
        <f t="shared" si="47"/>
        <v>#REF!</v>
      </c>
      <c r="M180" s="179" t="e">
        <f t="shared" si="47"/>
        <v>#REF!</v>
      </c>
      <c r="N180" s="179">
        <f t="shared" si="47"/>
        <v>0</v>
      </c>
      <c r="O180" s="179">
        <f t="shared" si="47"/>
        <v>0</v>
      </c>
      <c r="P180" s="179">
        <f t="shared" si="47"/>
        <v>0</v>
      </c>
      <c r="Q180" s="179">
        <f t="shared" si="47"/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</row>
    <row r="181" spans="1:50" ht="15.75" customHeight="1" x14ac:dyDescent="0.2">
      <c r="A181" s="31"/>
      <c r="B181" s="70"/>
      <c r="C181" s="70"/>
      <c r="D181" s="76" t="s">
        <v>279</v>
      </c>
      <c r="E181" s="179"/>
      <c r="F181" s="179"/>
      <c r="G181" s="311"/>
      <c r="H181" s="78"/>
      <c r="I181" s="179"/>
      <c r="J181" s="179"/>
      <c r="K181" s="179"/>
      <c r="L181" s="179"/>
      <c r="M181" s="179"/>
      <c r="N181" s="179"/>
      <c r="O181" s="179"/>
      <c r="P181" s="179"/>
      <c r="Q181" s="179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</row>
    <row r="182" spans="1:50" ht="15.75" customHeight="1" x14ac:dyDescent="0.2">
      <c r="A182" s="49">
        <v>220</v>
      </c>
      <c r="B182" s="77">
        <v>223003</v>
      </c>
      <c r="C182" s="77"/>
      <c r="D182" s="114" t="s">
        <v>549</v>
      </c>
      <c r="E182" s="232">
        <v>0</v>
      </c>
      <c r="F182" s="232">
        <v>0</v>
      </c>
      <c r="G182" s="305"/>
      <c r="H182" s="78">
        <v>0</v>
      </c>
      <c r="I182" s="232"/>
      <c r="J182" s="232">
        <v>0</v>
      </c>
      <c r="K182" s="232">
        <v>0</v>
      </c>
      <c r="L182" s="232">
        <v>0</v>
      </c>
      <c r="M182" s="232">
        <v>0</v>
      </c>
      <c r="N182" s="232">
        <v>0</v>
      </c>
      <c r="O182" s="232">
        <v>0</v>
      </c>
      <c r="P182" s="232">
        <v>0</v>
      </c>
      <c r="Q182" s="232">
        <v>0</v>
      </c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</row>
    <row r="183" spans="1:50" ht="15.75" customHeight="1" x14ac:dyDescent="0.2">
      <c r="A183" s="46">
        <v>220</v>
      </c>
      <c r="B183" s="70">
        <v>223003</v>
      </c>
      <c r="C183" s="70"/>
      <c r="D183" s="73" t="s">
        <v>550</v>
      </c>
      <c r="E183" s="179">
        <v>0</v>
      </c>
      <c r="F183" s="179">
        <v>0</v>
      </c>
      <c r="G183" s="311"/>
      <c r="H183" s="78">
        <v>0</v>
      </c>
      <c r="I183" s="179"/>
      <c r="J183" s="179">
        <v>0</v>
      </c>
      <c r="K183" s="179">
        <v>0</v>
      </c>
      <c r="L183" s="179">
        <v>0</v>
      </c>
      <c r="M183" s="179">
        <v>0</v>
      </c>
      <c r="N183" s="179">
        <v>0</v>
      </c>
      <c r="O183" s="179">
        <v>0</v>
      </c>
      <c r="P183" s="179">
        <v>0</v>
      </c>
      <c r="Q183" s="179">
        <v>0</v>
      </c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</row>
    <row r="184" spans="1:50" ht="15.75" customHeight="1" thickBot="1" x14ac:dyDescent="0.25">
      <c r="A184" s="41"/>
      <c r="B184" s="74"/>
      <c r="C184" s="74"/>
      <c r="D184" s="95" t="s">
        <v>69</v>
      </c>
      <c r="E184" s="228">
        <f>SUM(E182:E183)</f>
        <v>0</v>
      </c>
      <c r="F184" s="228">
        <v>0</v>
      </c>
      <c r="G184" s="325"/>
      <c r="H184" s="223">
        <v>0</v>
      </c>
      <c r="I184" s="228"/>
      <c r="J184" s="228">
        <v>0</v>
      </c>
      <c r="K184" s="228">
        <v>0</v>
      </c>
      <c r="L184" s="228">
        <v>0</v>
      </c>
      <c r="M184" s="228">
        <v>0</v>
      </c>
      <c r="N184" s="228">
        <v>0</v>
      </c>
      <c r="O184" s="228">
        <v>0</v>
      </c>
      <c r="P184" s="228">
        <v>0</v>
      </c>
      <c r="Q184" s="228">
        <v>0</v>
      </c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</row>
    <row r="185" spans="1:50" ht="15.75" customHeight="1" thickBot="1" x14ac:dyDescent="0.3">
      <c r="A185" s="184" t="s">
        <v>245</v>
      </c>
      <c r="B185" s="157"/>
      <c r="C185" s="157"/>
      <c r="D185" s="185"/>
      <c r="E185" s="230">
        <v>0</v>
      </c>
      <c r="F185" s="230">
        <v>0</v>
      </c>
      <c r="G185" s="342">
        <v>0</v>
      </c>
      <c r="H185" s="353">
        <v>0</v>
      </c>
      <c r="I185" s="230">
        <f>SUM(I182:I184)</f>
        <v>0</v>
      </c>
      <c r="J185" s="201">
        <v>0</v>
      </c>
      <c r="K185" s="201">
        <v>0</v>
      </c>
      <c r="L185" s="201">
        <v>0</v>
      </c>
      <c r="M185" s="201">
        <v>0</v>
      </c>
      <c r="N185" s="201">
        <v>0</v>
      </c>
      <c r="O185" s="201">
        <v>0</v>
      </c>
      <c r="P185" s="201">
        <v>0</v>
      </c>
      <c r="Q185" s="201">
        <v>0</v>
      </c>
      <c r="U185" s="24"/>
      <c r="V185" s="34">
        <f>SUM(E185)</f>
        <v>0</v>
      </c>
      <c r="W185" s="34">
        <f t="shared" ref="W185:X185" si="48">SUM(F185)</f>
        <v>0</v>
      </c>
      <c r="X185" s="34">
        <f t="shared" si="48"/>
        <v>0</v>
      </c>
      <c r="Y185" s="34">
        <f>SUM(I185)</f>
        <v>0</v>
      </c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</row>
    <row r="186" spans="1:50" ht="15" customHeight="1" x14ac:dyDescent="0.25">
      <c r="A186" s="71" t="s">
        <v>244</v>
      </c>
      <c r="B186" s="91"/>
      <c r="C186" s="91"/>
      <c r="D186" s="91"/>
      <c r="E186" s="344"/>
      <c r="F186" s="344"/>
      <c r="G186" s="343"/>
      <c r="H186" s="13"/>
      <c r="I186" s="344"/>
      <c r="J186" s="163"/>
      <c r="K186" s="163"/>
      <c r="L186" s="163"/>
      <c r="M186" s="163"/>
      <c r="N186" s="163"/>
      <c r="O186" s="163"/>
      <c r="P186" s="163"/>
      <c r="Q186" s="163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</row>
    <row r="187" spans="1:50" s="182" customFormat="1" ht="20.100000000000001" customHeight="1" thickBot="1" x14ac:dyDescent="0.25">
      <c r="A187" s="365"/>
      <c r="B187" s="366"/>
      <c r="C187" s="366"/>
      <c r="D187" s="367" t="s">
        <v>313</v>
      </c>
      <c r="E187" s="367"/>
      <c r="F187" s="367"/>
      <c r="G187" s="368"/>
      <c r="H187" s="357"/>
      <c r="I187" s="367"/>
      <c r="J187" s="154"/>
      <c r="K187" s="154"/>
      <c r="L187" s="154"/>
      <c r="M187" s="154"/>
      <c r="N187" s="154"/>
      <c r="O187" s="154"/>
      <c r="P187" s="154"/>
      <c r="Q187" s="15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</row>
    <row r="188" spans="1:50" ht="20.100000000000001" customHeight="1" thickBot="1" x14ac:dyDescent="0.3">
      <c r="A188" s="33" t="s">
        <v>202</v>
      </c>
      <c r="B188" s="112"/>
      <c r="C188" s="112"/>
      <c r="D188" s="112"/>
      <c r="E188" s="97">
        <f>SUM(E161)</f>
        <v>2293600</v>
      </c>
      <c r="F188" s="97">
        <f t="shared" ref="F188:G188" si="49">SUM(F161)</f>
        <v>2339149</v>
      </c>
      <c r="G188" s="334">
        <f t="shared" si="49"/>
        <v>1864628.6300000001</v>
      </c>
      <c r="H188" s="360">
        <f t="shared" si="31"/>
        <v>79.713974184628682</v>
      </c>
      <c r="I188" s="364">
        <f>SUM(I161)</f>
        <v>2462886</v>
      </c>
      <c r="J188" s="11"/>
      <c r="K188" s="34"/>
      <c r="L188" s="34"/>
      <c r="M188" s="34"/>
      <c r="N188" s="34"/>
      <c r="O188" s="245">
        <v>2251152</v>
      </c>
      <c r="P188" s="96">
        <f>SUM(P161)</f>
        <v>0</v>
      </c>
      <c r="Q188" s="96">
        <f>SUM(Q161)</f>
        <v>0</v>
      </c>
    </row>
    <row r="189" spans="1:50" ht="20.100000000000001" customHeight="1" thickBot="1" x14ac:dyDescent="0.3">
      <c r="A189" s="32" t="s">
        <v>307</v>
      </c>
      <c r="B189" s="84"/>
      <c r="C189" s="104"/>
      <c r="D189" s="104"/>
      <c r="E189" s="97">
        <f>SUM(E170)</f>
        <v>14000</v>
      </c>
      <c r="F189" s="97">
        <f t="shared" ref="F189:G189" si="50">SUM(F170)</f>
        <v>56905</v>
      </c>
      <c r="G189" s="334">
        <f t="shared" si="50"/>
        <v>31101.989999999998</v>
      </c>
      <c r="H189" s="360">
        <f t="shared" si="31"/>
        <v>54.655988050259197</v>
      </c>
      <c r="I189" s="97">
        <f>SUM(I170)</f>
        <v>70052.100000000006</v>
      </c>
      <c r="J189" s="11"/>
      <c r="K189" s="34"/>
      <c r="L189" s="34"/>
      <c r="M189" s="34"/>
      <c r="N189" s="34"/>
      <c r="O189" s="245">
        <v>18229</v>
      </c>
      <c r="P189" s="97">
        <f>SUM(P170)</f>
        <v>0</v>
      </c>
      <c r="Q189" s="97">
        <f>SUM(Q170)</f>
        <v>0</v>
      </c>
    </row>
    <row r="190" spans="1:50" ht="20.100000000000001" customHeight="1" thickBot="1" x14ac:dyDescent="0.3">
      <c r="A190" s="33" t="s">
        <v>310</v>
      </c>
      <c r="B190" s="113"/>
      <c r="C190" s="112"/>
      <c r="D190" s="112"/>
      <c r="E190" s="97">
        <f>SUM(E179)</f>
        <v>0</v>
      </c>
      <c r="F190" s="97">
        <f t="shared" ref="F190:G190" si="51">SUM(F179)</f>
        <v>24264</v>
      </c>
      <c r="G190" s="334">
        <f t="shared" si="51"/>
        <v>76552.3</v>
      </c>
      <c r="H190" s="360">
        <f t="shared" si="31"/>
        <v>315.49744477415101</v>
      </c>
      <c r="I190" s="97">
        <f>SUM(I179)</f>
        <v>76552</v>
      </c>
      <c r="J190" s="11"/>
      <c r="K190" s="34"/>
      <c r="L190" s="34"/>
      <c r="M190" s="34"/>
      <c r="N190" s="34"/>
      <c r="O190" s="245">
        <v>0</v>
      </c>
      <c r="P190" s="97">
        <f>SUM(P179)</f>
        <v>0</v>
      </c>
      <c r="Q190" s="97">
        <f>SUM(Q179)</f>
        <v>0</v>
      </c>
    </row>
    <row r="191" spans="1:50" s="22" customFormat="1" ht="20.100000000000001" customHeight="1" thickBot="1" x14ac:dyDescent="0.3">
      <c r="A191" s="17"/>
      <c r="B191" s="104"/>
      <c r="C191" s="104"/>
      <c r="D191" s="104"/>
      <c r="E191" s="104"/>
      <c r="F191" s="104"/>
      <c r="G191" s="65"/>
      <c r="H191" s="190"/>
      <c r="I191" s="104"/>
      <c r="J191" s="104"/>
      <c r="K191" s="104"/>
      <c r="L191" s="104"/>
      <c r="M191" s="104"/>
      <c r="N191" s="104"/>
      <c r="O191" s="104"/>
      <c r="P191" s="104"/>
      <c r="Q191" s="104"/>
    </row>
    <row r="192" spans="1:50" s="22" customFormat="1" ht="20.100000000000001" customHeight="1" thickBot="1" x14ac:dyDescent="0.3">
      <c r="A192" s="28" t="s">
        <v>444</v>
      </c>
      <c r="B192" s="107"/>
      <c r="C192" s="89"/>
      <c r="D192" s="89"/>
      <c r="E192" s="90">
        <f>SUM(E188:E190)</f>
        <v>2307600</v>
      </c>
      <c r="F192" s="90">
        <f t="shared" ref="F192:G192" si="52">SUM(F188:F190)</f>
        <v>2420318</v>
      </c>
      <c r="G192" s="326">
        <f t="shared" si="52"/>
        <v>1972282.9200000002</v>
      </c>
      <c r="H192" s="354">
        <f t="shared" si="31"/>
        <v>81.488586210572336</v>
      </c>
      <c r="I192" s="177">
        <f>SUM(I188:I190)</f>
        <v>2609490.1</v>
      </c>
      <c r="J192" s="115">
        <f t="shared" ref="J192:Q192" si="53">SUM(J188:J190)</f>
        <v>0</v>
      </c>
      <c r="K192" s="115">
        <f t="shared" si="53"/>
        <v>0</v>
      </c>
      <c r="L192" s="115">
        <f t="shared" si="53"/>
        <v>0</v>
      </c>
      <c r="M192" s="115">
        <f t="shared" si="53"/>
        <v>0</v>
      </c>
      <c r="N192" s="115">
        <f t="shared" si="53"/>
        <v>0</v>
      </c>
      <c r="O192" s="115">
        <f t="shared" si="53"/>
        <v>2269381</v>
      </c>
      <c r="P192" s="115">
        <f t="shared" si="53"/>
        <v>0</v>
      </c>
      <c r="Q192" s="115">
        <f t="shared" si="53"/>
        <v>0</v>
      </c>
    </row>
    <row r="193" spans="4:16" x14ac:dyDescent="0.2">
      <c r="N193" s="64"/>
      <c r="O193" s="64"/>
      <c r="P193" s="64"/>
    </row>
    <row r="194" spans="4:16" x14ac:dyDescent="0.2">
      <c r="N194" s="64"/>
      <c r="O194" s="64"/>
      <c r="P194" s="64"/>
    </row>
    <row r="195" spans="4:16" x14ac:dyDescent="0.2">
      <c r="E195" s="187"/>
      <c r="F195" s="187"/>
      <c r="H195" s="187"/>
      <c r="I195" s="187"/>
      <c r="N195" s="64"/>
      <c r="O195" s="64"/>
      <c r="P195" s="64"/>
    </row>
    <row r="196" spans="4:16" x14ac:dyDescent="0.2">
      <c r="N196" s="64"/>
      <c r="O196" s="64"/>
      <c r="P196" s="64"/>
    </row>
    <row r="197" spans="4:16" x14ac:dyDescent="0.2">
      <c r="N197" s="64"/>
      <c r="O197" s="64"/>
      <c r="P197" s="64"/>
    </row>
    <row r="198" spans="4:16" x14ac:dyDescent="0.2">
      <c r="N198" s="64"/>
      <c r="O198" s="64"/>
      <c r="P198" s="64"/>
    </row>
    <row r="199" spans="4:16" x14ac:dyDescent="0.2">
      <c r="N199" s="64"/>
      <c r="O199" s="64"/>
      <c r="P199" s="64"/>
    </row>
    <row r="200" spans="4:16" x14ac:dyDescent="0.2">
      <c r="N200" s="64"/>
      <c r="O200" s="64"/>
      <c r="P200" s="64"/>
    </row>
    <row r="201" spans="4:16" x14ac:dyDescent="0.2">
      <c r="D201" s="75"/>
      <c r="E201" s="75"/>
      <c r="F201" s="75"/>
      <c r="G201" s="75"/>
      <c r="H201" s="75"/>
      <c r="I201" s="75"/>
      <c r="N201" s="64"/>
      <c r="O201" s="64"/>
      <c r="P201" s="64"/>
    </row>
    <row r="202" spans="4:16" x14ac:dyDescent="0.2">
      <c r="N202" s="64"/>
      <c r="O202" s="64"/>
      <c r="P202" s="64"/>
    </row>
    <row r="203" spans="4:16" x14ac:dyDescent="0.2">
      <c r="N203" s="64"/>
      <c r="O203" s="64"/>
      <c r="P203" s="64"/>
    </row>
    <row r="204" spans="4:16" x14ac:dyDescent="0.2">
      <c r="N204" s="64"/>
      <c r="O204" s="64"/>
      <c r="P204" s="64"/>
    </row>
    <row r="205" spans="4:16" x14ac:dyDescent="0.2">
      <c r="N205" s="64"/>
      <c r="O205" s="64"/>
      <c r="P205" s="64"/>
    </row>
    <row r="206" spans="4:16" x14ac:dyDescent="0.2">
      <c r="N206" s="64"/>
      <c r="O206" s="64"/>
      <c r="P206" s="64"/>
    </row>
    <row r="207" spans="4:16" x14ac:dyDescent="0.2">
      <c r="N207" s="64"/>
      <c r="O207" s="64"/>
      <c r="P207" s="64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2016-2018</vt:lpstr>
      <vt:lpstr>Príjmy 2016-2018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2016-11-30T11:13:48Z</cp:lastPrinted>
  <dcterms:created xsi:type="dcterms:W3CDTF">1997-01-24T11:07:25Z</dcterms:created>
  <dcterms:modified xsi:type="dcterms:W3CDTF">2016-12-01T12:42:25Z</dcterms:modified>
</cp:coreProperties>
</file>