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8\OZ 13.12.2018\"/>
    </mc:Choice>
  </mc:AlternateContent>
  <bookViews>
    <workbookView xWindow="-105" yWindow="1065" windowWidth="17505" windowHeight="7965" activeTab="1"/>
  </bookViews>
  <sheets>
    <sheet name="Výdavky 1-9-2018" sheetId="9" r:id="rId1"/>
    <sheet name="Príjmy 1-9-2018" sheetId="8" r:id="rId2"/>
  </sheets>
  <calcPr calcId="152511" calcOnSave="0"/>
</workbook>
</file>

<file path=xl/calcChain.xml><?xml version="1.0" encoding="utf-8"?>
<calcChain xmlns="http://schemas.openxmlformats.org/spreadsheetml/2006/main">
  <c r="J564" i="9" l="1"/>
  <c r="G564" i="9"/>
  <c r="H564" i="9"/>
  <c r="F564" i="9"/>
  <c r="L420" i="9"/>
  <c r="M420" i="9"/>
  <c r="L322" i="9"/>
  <c r="M322" i="9"/>
  <c r="H561" i="9" l="1"/>
  <c r="H560" i="9"/>
  <c r="H559" i="9"/>
  <c r="H562" i="9" s="1"/>
  <c r="J546" i="9"/>
  <c r="M545" i="9"/>
  <c r="J545" i="9"/>
  <c r="G545" i="9"/>
  <c r="H545" i="9"/>
  <c r="I539" i="9"/>
  <c r="I540" i="9"/>
  <c r="I541" i="9"/>
  <c r="I542" i="9"/>
  <c r="I544" i="9"/>
  <c r="I538" i="9"/>
  <c r="J534" i="9"/>
  <c r="F534" i="9"/>
  <c r="L534" i="9"/>
  <c r="L533" i="9"/>
  <c r="J533" i="9"/>
  <c r="G533" i="9"/>
  <c r="H533" i="9"/>
  <c r="I484" i="9"/>
  <c r="I489" i="9"/>
  <c r="I493" i="9"/>
  <c r="I508" i="9"/>
  <c r="I512" i="9"/>
  <c r="I513" i="9"/>
  <c r="I514" i="9"/>
  <c r="I515" i="9"/>
  <c r="I516" i="9"/>
  <c r="I517" i="9"/>
  <c r="I523" i="9"/>
  <c r="I524" i="9"/>
  <c r="I526" i="9"/>
  <c r="I531" i="9"/>
  <c r="I532" i="9"/>
  <c r="I533" i="9"/>
  <c r="J477" i="9"/>
  <c r="J476" i="9"/>
  <c r="G476" i="9"/>
  <c r="M476" i="9" s="1"/>
  <c r="H476" i="9"/>
  <c r="J471" i="9"/>
  <c r="G471" i="9"/>
  <c r="I471" i="9" s="1"/>
  <c r="H471" i="9"/>
  <c r="J464" i="9"/>
  <c r="I464" i="9"/>
  <c r="G464" i="9"/>
  <c r="H464" i="9"/>
  <c r="G456" i="9"/>
  <c r="M456" i="9" s="1"/>
  <c r="H456" i="9"/>
  <c r="J451" i="9"/>
  <c r="G451" i="9"/>
  <c r="H451" i="9"/>
  <c r="I451" i="9" s="1"/>
  <c r="J446" i="9"/>
  <c r="G446" i="9"/>
  <c r="H446" i="9"/>
  <c r="M446" i="9"/>
  <c r="J443" i="9"/>
  <c r="G443" i="9"/>
  <c r="I443" i="9" s="1"/>
  <c r="H443" i="9"/>
  <c r="J438" i="9"/>
  <c r="G438" i="9"/>
  <c r="I438" i="9" s="1"/>
  <c r="H438" i="9"/>
  <c r="I418" i="9"/>
  <c r="I423" i="9"/>
  <c r="I425" i="9"/>
  <c r="I426" i="9"/>
  <c r="I427" i="9"/>
  <c r="I428" i="9"/>
  <c r="I429" i="9"/>
  <c r="I430" i="9"/>
  <c r="I431" i="9"/>
  <c r="I432" i="9"/>
  <c r="I434" i="9"/>
  <c r="I435" i="9"/>
  <c r="I436" i="9"/>
  <c r="I440" i="9"/>
  <c r="I441" i="9"/>
  <c r="I442" i="9"/>
  <c r="I445" i="9"/>
  <c r="I446" i="9"/>
  <c r="I450" i="9"/>
  <c r="I460" i="9"/>
  <c r="I461" i="9"/>
  <c r="I462" i="9"/>
  <c r="I463" i="9"/>
  <c r="I467" i="9"/>
  <c r="I468" i="9"/>
  <c r="I469" i="9"/>
  <c r="I470" i="9"/>
  <c r="I474" i="9"/>
  <c r="I475" i="9"/>
  <c r="I476" i="9"/>
  <c r="J424" i="9"/>
  <c r="G424" i="9"/>
  <c r="H424" i="9"/>
  <c r="I424" i="9" s="1"/>
  <c r="J420" i="9"/>
  <c r="G420" i="9"/>
  <c r="H420" i="9"/>
  <c r="I420" i="9" s="1"/>
  <c r="J408" i="9"/>
  <c r="G408" i="9"/>
  <c r="H408" i="9"/>
  <c r="I408" i="9" s="1"/>
  <c r="J400" i="9"/>
  <c r="G400" i="9"/>
  <c r="H400" i="9"/>
  <c r="I400" i="9" s="1"/>
  <c r="J393" i="9"/>
  <c r="G393" i="9"/>
  <c r="H393" i="9"/>
  <c r="I393" i="9" s="1"/>
  <c r="L393" i="9"/>
  <c r="J386" i="9"/>
  <c r="G386" i="9"/>
  <c r="M386" i="9" s="1"/>
  <c r="H386" i="9"/>
  <c r="I386" i="9" s="1"/>
  <c r="L386" i="9"/>
  <c r="J364" i="9"/>
  <c r="G364" i="9"/>
  <c r="I364" i="9" s="1"/>
  <c r="H364" i="9"/>
  <c r="L364" i="9"/>
  <c r="I341" i="9"/>
  <c r="I342" i="9"/>
  <c r="I343" i="9"/>
  <c r="I344" i="9"/>
  <c r="I345" i="9"/>
  <c r="I346" i="9"/>
  <c r="I347" i="9"/>
  <c r="I348" i="9"/>
  <c r="I351" i="9"/>
  <c r="I353" i="9"/>
  <c r="I354" i="9"/>
  <c r="I356" i="9"/>
  <c r="I357" i="9"/>
  <c r="I358" i="9"/>
  <c r="I359" i="9"/>
  <c r="I360" i="9"/>
  <c r="I362" i="9"/>
  <c r="I368" i="9"/>
  <c r="I369" i="9"/>
  <c r="I370" i="9"/>
  <c r="I372" i="9"/>
  <c r="I373" i="9"/>
  <c r="I378" i="9"/>
  <c r="I379" i="9"/>
  <c r="I380" i="9"/>
  <c r="I381" i="9"/>
  <c r="I382" i="9"/>
  <c r="I383" i="9"/>
  <c r="I384" i="9"/>
  <c r="I385" i="9"/>
  <c r="I390" i="9"/>
  <c r="I391" i="9"/>
  <c r="I392" i="9"/>
  <c r="I397" i="9"/>
  <c r="I398" i="9"/>
  <c r="I399" i="9"/>
  <c r="I404" i="9"/>
  <c r="I405" i="9"/>
  <c r="I406" i="9"/>
  <c r="I412" i="9"/>
  <c r="I413" i="9"/>
  <c r="J335" i="9"/>
  <c r="G335" i="9"/>
  <c r="H335" i="9"/>
  <c r="J330" i="9"/>
  <c r="G330" i="9"/>
  <c r="M330" i="9" s="1"/>
  <c r="H330" i="9"/>
  <c r="I330" i="9" s="1"/>
  <c r="L330" i="9"/>
  <c r="J322" i="9"/>
  <c r="G322" i="9"/>
  <c r="I322" i="9" s="1"/>
  <c r="H322" i="9"/>
  <c r="L257" i="9"/>
  <c r="J257" i="9"/>
  <c r="G257" i="9"/>
  <c r="I257" i="9" s="1"/>
  <c r="H257" i="9"/>
  <c r="I254" i="9"/>
  <c r="I255" i="9"/>
  <c r="I256" i="9"/>
  <c r="I261" i="9"/>
  <c r="I262" i="9"/>
  <c r="I263" i="9"/>
  <c r="I264" i="9"/>
  <c r="I265" i="9"/>
  <c r="I266" i="9"/>
  <c r="I267" i="9"/>
  <c r="I268" i="9"/>
  <c r="I270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2" i="9"/>
  <c r="I293" i="9"/>
  <c r="I295" i="9"/>
  <c r="I296" i="9"/>
  <c r="I297" i="9"/>
  <c r="I298" i="9"/>
  <c r="I299" i="9"/>
  <c r="I316" i="9"/>
  <c r="I323" i="9"/>
  <c r="I325" i="9"/>
  <c r="I334" i="9"/>
  <c r="I335" i="9"/>
  <c r="I339" i="9"/>
  <c r="I340" i="9"/>
  <c r="L248" i="9"/>
  <c r="J248" i="9"/>
  <c r="G248" i="9"/>
  <c r="H248" i="9"/>
  <c r="J220" i="9"/>
  <c r="G220" i="9"/>
  <c r="I220" i="9" s="1"/>
  <c r="H220" i="9"/>
  <c r="J212" i="9"/>
  <c r="G212" i="9"/>
  <c r="I212" i="9" s="1"/>
  <c r="H212" i="9"/>
  <c r="I209" i="9"/>
  <c r="I210" i="9"/>
  <c r="I211" i="9"/>
  <c r="I217" i="9"/>
  <c r="I218" i="9"/>
  <c r="I219" i="9"/>
  <c r="I224" i="9"/>
  <c r="I225" i="9"/>
  <c r="I226" i="9"/>
  <c r="I227" i="9"/>
  <c r="I228" i="9"/>
  <c r="I230" i="9"/>
  <c r="I231" i="9"/>
  <c r="I232" i="9"/>
  <c r="I233" i="9"/>
  <c r="I234" i="9"/>
  <c r="I235" i="9"/>
  <c r="I236" i="9"/>
  <c r="I237" i="9"/>
  <c r="I238" i="9"/>
  <c r="I239" i="9"/>
  <c r="I240" i="9"/>
  <c r="I245" i="9"/>
  <c r="I246" i="9"/>
  <c r="I252" i="9"/>
  <c r="I253" i="9"/>
  <c r="L204" i="9"/>
  <c r="J204" i="9"/>
  <c r="G204" i="9"/>
  <c r="I204" i="9" s="1"/>
  <c r="H204" i="9"/>
  <c r="I195" i="9"/>
  <c r="I196" i="9"/>
  <c r="I197" i="9"/>
  <c r="I198" i="9"/>
  <c r="I199" i="9"/>
  <c r="I200" i="9"/>
  <c r="I201" i="9"/>
  <c r="I202" i="9"/>
  <c r="I203" i="9"/>
  <c r="I208" i="9"/>
  <c r="L183" i="9"/>
  <c r="J183" i="9"/>
  <c r="G183" i="9"/>
  <c r="H183" i="9"/>
  <c r="L175" i="9"/>
  <c r="J175" i="9"/>
  <c r="G175" i="9"/>
  <c r="M175" i="9" s="1"/>
  <c r="H175" i="9"/>
  <c r="I156" i="9"/>
  <c r="I157" i="9"/>
  <c r="I159" i="9"/>
  <c r="I161" i="9"/>
  <c r="I162" i="9"/>
  <c r="I163" i="9"/>
  <c r="I164" i="9"/>
  <c r="I165" i="9"/>
  <c r="I166" i="9"/>
  <c r="I167" i="9"/>
  <c r="I168" i="9"/>
  <c r="I169" i="9"/>
  <c r="I170" i="9"/>
  <c r="I178" i="9"/>
  <c r="I179" i="9"/>
  <c r="I180" i="9"/>
  <c r="I181" i="9"/>
  <c r="I183" i="9"/>
  <c r="I187" i="9"/>
  <c r="I188" i="9"/>
  <c r="I189" i="9"/>
  <c r="I190" i="9"/>
  <c r="I191" i="9"/>
  <c r="I192" i="9"/>
  <c r="I193" i="9"/>
  <c r="I194" i="9"/>
  <c r="L151" i="9"/>
  <c r="J151" i="9"/>
  <c r="G151" i="9"/>
  <c r="H151" i="9"/>
  <c r="I151" i="9" s="1"/>
  <c r="J132" i="9"/>
  <c r="G132" i="9"/>
  <c r="H132" i="9"/>
  <c r="I132" i="9" s="1"/>
  <c r="L126" i="9"/>
  <c r="J126" i="9"/>
  <c r="G126" i="9"/>
  <c r="H126" i="9"/>
  <c r="I123" i="9"/>
  <c r="I124" i="9"/>
  <c r="I125" i="9"/>
  <c r="I126" i="9"/>
  <c r="I130" i="9"/>
  <c r="I131" i="9"/>
  <c r="I135" i="9"/>
  <c r="I136" i="9"/>
  <c r="I137" i="9"/>
  <c r="I138" i="9"/>
  <c r="I139" i="9"/>
  <c r="I140" i="9"/>
  <c r="I141" i="9"/>
  <c r="I142" i="9"/>
  <c r="I144" i="9"/>
  <c r="I145" i="9"/>
  <c r="I146" i="9"/>
  <c r="I147" i="9"/>
  <c r="I148" i="9"/>
  <c r="I149" i="9"/>
  <c r="I154" i="9"/>
  <c r="I155" i="9"/>
  <c r="J115" i="9"/>
  <c r="G115" i="9"/>
  <c r="H115" i="9"/>
  <c r="L109" i="9"/>
  <c r="J109" i="9"/>
  <c r="G109" i="9"/>
  <c r="H109" i="9"/>
  <c r="I102" i="9"/>
  <c r="I103" i="9"/>
  <c r="I104" i="9"/>
  <c r="I105" i="9"/>
  <c r="I106" i="9"/>
  <c r="I107" i="9"/>
  <c r="I108" i="9"/>
  <c r="I109" i="9"/>
  <c r="I111" i="9"/>
  <c r="I113" i="9"/>
  <c r="I114" i="9"/>
  <c r="I115" i="9"/>
  <c r="I121" i="9"/>
  <c r="I122" i="9"/>
  <c r="J97" i="9"/>
  <c r="G97" i="9"/>
  <c r="H97" i="9"/>
  <c r="L94" i="9"/>
  <c r="J94" i="9"/>
  <c r="G94" i="9"/>
  <c r="I94" i="9" s="1"/>
  <c r="H94" i="9"/>
  <c r="J82" i="9"/>
  <c r="G82" i="9"/>
  <c r="H82" i="9"/>
  <c r="I82" i="9" s="1"/>
  <c r="L78" i="9"/>
  <c r="J78" i="9"/>
  <c r="G78" i="9"/>
  <c r="H78" i="9"/>
  <c r="I13" i="9"/>
  <c r="I14" i="9"/>
  <c r="I15" i="9"/>
  <c r="I16" i="9"/>
  <c r="I17" i="9"/>
  <c r="I18" i="9"/>
  <c r="I21" i="9"/>
  <c r="I22" i="9"/>
  <c r="I23" i="9"/>
  <c r="I24" i="9"/>
  <c r="I25" i="9"/>
  <c r="I26" i="9"/>
  <c r="I27" i="9"/>
  <c r="I28" i="9"/>
  <c r="I29" i="9"/>
  <c r="I30" i="9"/>
  <c r="I31" i="9"/>
  <c r="I32" i="9"/>
  <c r="I34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4" i="9"/>
  <c r="I65" i="9"/>
  <c r="I66" i="9"/>
  <c r="I67" i="9"/>
  <c r="I68" i="9"/>
  <c r="I69" i="9"/>
  <c r="I70" i="9"/>
  <c r="I71" i="9"/>
  <c r="I73" i="9"/>
  <c r="I77" i="9"/>
  <c r="I80" i="9"/>
  <c r="I81" i="9"/>
  <c r="I86" i="9"/>
  <c r="I87" i="9"/>
  <c r="I88" i="9"/>
  <c r="I89" i="9"/>
  <c r="I91" i="9"/>
  <c r="I92" i="9"/>
  <c r="I100" i="9"/>
  <c r="I101" i="9"/>
  <c r="I33" i="8"/>
  <c r="V33" i="8" s="1"/>
  <c r="I193" i="8"/>
  <c r="V193" i="8" s="1"/>
  <c r="V194" i="8" s="1"/>
  <c r="I194" i="8" s="1"/>
  <c r="I203" i="8" s="1"/>
  <c r="F193" i="8"/>
  <c r="T193" i="8" s="1"/>
  <c r="T194" i="8" s="1"/>
  <c r="G193" i="8"/>
  <c r="I182" i="8"/>
  <c r="V182" i="8" s="1"/>
  <c r="V183" i="8" s="1"/>
  <c r="I183" i="8" s="1"/>
  <c r="I202" i="8" s="1"/>
  <c r="F182" i="8"/>
  <c r="T182" i="8" s="1"/>
  <c r="T183" i="8" s="1"/>
  <c r="G182" i="8"/>
  <c r="U182" i="8" s="1"/>
  <c r="U183" i="8" s="1"/>
  <c r="G183" i="8" s="1"/>
  <c r="G202" i="8" s="1"/>
  <c r="I167" i="8"/>
  <c r="V167" i="8" s="1"/>
  <c r="F167" i="8"/>
  <c r="T167" i="8" s="1"/>
  <c r="G167" i="8"/>
  <c r="U167" i="8" s="1"/>
  <c r="I140" i="8"/>
  <c r="V140" i="8" s="1"/>
  <c r="F140" i="8"/>
  <c r="T140" i="8" s="1"/>
  <c r="G140" i="8"/>
  <c r="U140" i="8" s="1"/>
  <c r="I128" i="8"/>
  <c r="V128" i="8" s="1"/>
  <c r="F128" i="8"/>
  <c r="T128" i="8" s="1"/>
  <c r="G128" i="8"/>
  <c r="U128" i="8" s="1"/>
  <c r="I119" i="8"/>
  <c r="V119" i="8" s="1"/>
  <c r="F119" i="8"/>
  <c r="T119" i="8" s="1"/>
  <c r="G119" i="8"/>
  <c r="U119" i="8" s="1"/>
  <c r="E119" i="8"/>
  <c r="S119" i="8" s="1"/>
  <c r="I116" i="8"/>
  <c r="V116" i="8" s="1"/>
  <c r="F116" i="8"/>
  <c r="T116" i="8" s="1"/>
  <c r="G116" i="8"/>
  <c r="U116" i="8" s="1"/>
  <c r="E116" i="8"/>
  <c r="S116" i="8" s="1"/>
  <c r="I113" i="8"/>
  <c r="V113" i="8" s="1"/>
  <c r="F113" i="8"/>
  <c r="T113" i="8" s="1"/>
  <c r="G113" i="8"/>
  <c r="U113" i="8" s="1"/>
  <c r="I84" i="8"/>
  <c r="V84" i="8" s="1"/>
  <c r="F84" i="8"/>
  <c r="T84" i="8" s="1"/>
  <c r="G84" i="8"/>
  <c r="U84" i="8" s="1"/>
  <c r="I72" i="8"/>
  <c r="V72" i="8" s="1"/>
  <c r="F72" i="8"/>
  <c r="T72" i="8" s="1"/>
  <c r="G72" i="8"/>
  <c r="U72" i="8" s="1"/>
  <c r="I48" i="8"/>
  <c r="V48" i="8" s="1"/>
  <c r="F48" i="8"/>
  <c r="T48" i="8" s="1"/>
  <c r="G48" i="8"/>
  <c r="U48" i="8" s="1"/>
  <c r="I44" i="8"/>
  <c r="V44" i="8" s="1"/>
  <c r="F44" i="8"/>
  <c r="T44" i="8" s="1"/>
  <c r="G44" i="8"/>
  <c r="U44" i="8" s="1"/>
  <c r="U33" i="8"/>
  <c r="F33" i="8"/>
  <c r="T33" i="8" s="1"/>
  <c r="G33" i="8"/>
  <c r="I29" i="8"/>
  <c r="V29" i="8" s="1"/>
  <c r="F29" i="8"/>
  <c r="T29" i="8" s="1"/>
  <c r="G29" i="8"/>
  <c r="U29" i="8" s="1"/>
  <c r="I175" i="9" l="1"/>
  <c r="M364" i="9"/>
  <c r="M443" i="9"/>
  <c r="I545" i="9"/>
  <c r="I78" i="9"/>
  <c r="I248" i="9"/>
  <c r="V168" i="8"/>
  <c r="I168" i="8" s="1"/>
  <c r="I201" i="8" s="1"/>
  <c r="I204" i="8" s="1"/>
  <c r="H193" i="8"/>
  <c r="U168" i="8"/>
  <c r="G168" i="8" s="1"/>
  <c r="G201" i="8" s="1"/>
  <c r="T168" i="8"/>
  <c r="F168" i="8" s="1"/>
  <c r="F201" i="8" s="1"/>
  <c r="U193" i="8"/>
  <c r="U194" i="8" s="1"/>
  <c r="G194" i="8" s="1"/>
  <c r="G203" i="8" s="1"/>
  <c r="H119" i="8"/>
  <c r="H188" i="8"/>
  <c r="H189" i="8"/>
  <c r="H187" i="8"/>
  <c r="H173" i="8"/>
  <c r="H174" i="8"/>
  <c r="H177" i="8"/>
  <c r="H178" i="8"/>
  <c r="H179" i="8"/>
  <c r="H180" i="8"/>
  <c r="H181" i="8"/>
  <c r="H182" i="8"/>
  <c r="H171" i="8"/>
  <c r="H172" i="8"/>
  <c r="H29" i="8"/>
  <c r="H31" i="8"/>
  <c r="H32" i="8"/>
  <c r="H33" i="8"/>
  <c r="H35" i="8"/>
  <c r="H36" i="8"/>
  <c r="H37" i="8"/>
  <c r="H38" i="8"/>
  <c r="H40" i="8"/>
  <c r="H41" i="8"/>
  <c r="H42" i="8"/>
  <c r="H43" i="8"/>
  <c r="H44" i="8"/>
  <c r="H50" i="8"/>
  <c r="H51" i="8"/>
  <c r="H52" i="8"/>
  <c r="H53" i="8"/>
  <c r="H56" i="8"/>
  <c r="H57" i="8"/>
  <c r="H58" i="8"/>
  <c r="H59" i="8"/>
  <c r="H60" i="8"/>
  <c r="H61" i="8"/>
  <c r="H62" i="8"/>
  <c r="H63" i="8"/>
  <c r="H64" i="8"/>
  <c r="H65" i="8"/>
  <c r="H67" i="8"/>
  <c r="H68" i="8"/>
  <c r="H70" i="8"/>
  <c r="H71" i="8"/>
  <c r="H72" i="8"/>
  <c r="H77" i="8"/>
  <c r="H78" i="8"/>
  <c r="H79" i="8"/>
  <c r="H80" i="8"/>
  <c r="H81" i="8"/>
  <c r="H82" i="8"/>
  <c r="H83" i="8"/>
  <c r="H84" i="8"/>
  <c r="H86" i="8"/>
  <c r="H87" i="8"/>
  <c r="H88" i="8"/>
  <c r="H89" i="8"/>
  <c r="H90" i="8"/>
  <c r="H91" i="8"/>
  <c r="H92" i="8"/>
  <c r="H93" i="8"/>
  <c r="H94" i="8"/>
  <c r="H95" i="8"/>
  <c r="H96" i="8"/>
  <c r="H98" i="8"/>
  <c r="H99" i="8"/>
  <c r="H102" i="8"/>
  <c r="H104" i="8"/>
  <c r="H109" i="8"/>
  <c r="H111" i="8"/>
  <c r="H113" i="8"/>
  <c r="H115" i="8"/>
  <c r="H116" i="8"/>
  <c r="H118" i="8"/>
  <c r="H122" i="8"/>
  <c r="H123" i="8"/>
  <c r="H124" i="8"/>
  <c r="H125" i="8"/>
  <c r="H126" i="8"/>
  <c r="H127" i="8"/>
  <c r="H128" i="8"/>
  <c r="H131" i="8"/>
  <c r="H132" i="8"/>
  <c r="H133" i="8"/>
  <c r="H134" i="8"/>
  <c r="H135" i="8"/>
  <c r="H136" i="8"/>
  <c r="H140" i="8"/>
  <c r="H142" i="8"/>
  <c r="H143" i="8"/>
  <c r="H144" i="8"/>
  <c r="H145" i="8"/>
  <c r="H147" i="8"/>
  <c r="H148" i="8"/>
  <c r="H149" i="8"/>
  <c r="H150" i="8"/>
  <c r="H151" i="8"/>
  <c r="H153" i="8"/>
  <c r="H154" i="8"/>
  <c r="H155" i="8"/>
  <c r="H156" i="8"/>
  <c r="H161" i="8"/>
  <c r="H162" i="8"/>
  <c r="H163" i="8"/>
  <c r="H165" i="8"/>
  <c r="H166" i="8"/>
  <c r="H167" i="8"/>
  <c r="H28" i="8"/>
  <c r="I12" i="9"/>
  <c r="H168" i="8" l="1"/>
  <c r="H201" i="8"/>
  <c r="G204" i="8"/>
  <c r="E113" i="8"/>
  <c r="S113" i="8" s="1"/>
  <c r="F364" i="9"/>
  <c r="E193" i="8"/>
  <c r="S193" i="8" s="1"/>
  <c r="S194" i="8" s="1"/>
  <c r="E140" i="8"/>
  <c r="S140" i="8" s="1"/>
  <c r="F330" i="9"/>
  <c r="F151" i="9"/>
  <c r="J561" i="9" l="1"/>
  <c r="J560" i="9"/>
  <c r="J559" i="9"/>
  <c r="J556" i="9"/>
  <c r="J555" i="9"/>
  <c r="J554" i="9"/>
  <c r="J456" i="9"/>
  <c r="J562" i="9" l="1"/>
  <c r="J557" i="9"/>
  <c r="G559" i="9"/>
  <c r="I559" i="9" s="1"/>
  <c r="E182" i="8" l="1"/>
  <c r="S182" i="8" s="1"/>
  <c r="S183" i="8" s="1"/>
  <c r="E167" i="8"/>
  <c r="S167" i="8" s="1"/>
  <c r="E128" i="8"/>
  <c r="S128" i="8" s="1"/>
  <c r="E84" i="8"/>
  <c r="S84" i="8" s="1"/>
  <c r="E72" i="8"/>
  <c r="S72" i="8" s="1"/>
  <c r="E48" i="8"/>
  <c r="S48" i="8" s="1"/>
  <c r="E44" i="8"/>
  <c r="S44" i="8" s="1"/>
  <c r="E33" i="8"/>
  <c r="S33" i="8" s="1"/>
  <c r="E29" i="8"/>
  <c r="S29" i="8" s="1"/>
  <c r="F545" i="9"/>
  <c r="L545" i="9" s="1"/>
  <c r="L546" i="9" s="1"/>
  <c r="F546" i="9" s="1"/>
  <c r="F533" i="9"/>
  <c r="F476" i="9"/>
  <c r="L476" i="9" s="1"/>
  <c r="F471" i="9"/>
  <c r="L471" i="9" s="1"/>
  <c r="F464" i="9"/>
  <c r="L464" i="9" s="1"/>
  <c r="F456" i="9"/>
  <c r="L456" i="9" s="1"/>
  <c r="F451" i="9"/>
  <c r="L451" i="9" s="1"/>
  <c r="F446" i="9"/>
  <c r="L446" i="9" s="1"/>
  <c r="F443" i="9"/>
  <c r="L443" i="9" s="1"/>
  <c r="F438" i="9"/>
  <c r="L438" i="9" s="1"/>
  <c r="F424" i="9"/>
  <c r="L424" i="9" s="1"/>
  <c r="F420" i="9"/>
  <c r="F408" i="9"/>
  <c r="L408" i="9" s="1"/>
  <c r="F400" i="9"/>
  <c r="L400" i="9" s="1"/>
  <c r="F393" i="9"/>
  <c r="F386" i="9"/>
  <c r="F335" i="9"/>
  <c r="L335" i="9" s="1"/>
  <c r="F322" i="9"/>
  <c r="F257" i="9"/>
  <c r="F248" i="9"/>
  <c r="F220" i="9"/>
  <c r="L220" i="9" s="1"/>
  <c r="F212" i="9"/>
  <c r="L212" i="9" s="1"/>
  <c r="F204" i="9"/>
  <c r="F183" i="9"/>
  <c r="F175" i="9"/>
  <c r="F132" i="9"/>
  <c r="L132" i="9" s="1"/>
  <c r="F126" i="9"/>
  <c r="F115" i="9"/>
  <c r="L115" i="9" s="1"/>
  <c r="F109" i="9"/>
  <c r="F97" i="9"/>
  <c r="L97" i="9" s="1"/>
  <c r="F94" i="9"/>
  <c r="F82" i="9"/>
  <c r="L82" i="9" s="1"/>
  <c r="F78" i="9"/>
  <c r="L477" i="9" l="1"/>
  <c r="F477" i="9" s="1"/>
  <c r="S168" i="8"/>
  <c r="L140" i="8"/>
  <c r="M140" i="8"/>
  <c r="J140" i="8"/>
  <c r="N140" i="8"/>
  <c r="O140" i="8"/>
  <c r="P140" i="8"/>
  <c r="N29" i="8"/>
  <c r="M29" i="8"/>
  <c r="O29" i="8"/>
  <c r="P29" i="8"/>
  <c r="K140" i="8" l="1"/>
  <c r="K29" i="8"/>
  <c r="J29" i="8" l="1"/>
  <c r="L29" i="8"/>
  <c r="K193" i="8" l="1"/>
  <c r="K194" i="8" s="1"/>
  <c r="F194" i="8" s="1"/>
  <c r="L193" i="8"/>
  <c r="L194" i="8" s="1"/>
  <c r="M193" i="8"/>
  <c r="M194" i="8" s="1"/>
  <c r="N193" i="8"/>
  <c r="N194" i="8" s="1"/>
  <c r="O193" i="8"/>
  <c r="O194" i="8" s="1"/>
  <c r="P193" i="8"/>
  <c r="P194" i="8" s="1"/>
  <c r="J193" i="8"/>
  <c r="J194" i="8" s="1"/>
  <c r="E194" i="8" s="1"/>
  <c r="E203" i="8" s="1"/>
  <c r="F561" i="9" s="1"/>
  <c r="K182" i="8"/>
  <c r="K183" i="8" s="1"/>
  <c r="F183" i="8" s="1"/>
  <c r="L182" i="8"/>
  <c r="L183" i="8" s="1"/>
  <c r="M182" i="8"/>
  <c r="M183" i="8" s="1"/>
  <c r="N182" i="8"/>
  <c r="N183" i="8" s="1"/>
  <c r="J182" i="8"/>
  <c r="J183" i="8" s="1"/>
  <c r="E183" i="8" s="1"/>
  <c r="E202" i="8" s="1"/>
  <c r="F560" i="9" s="1"/>
  <c r="O182" i="8"/>
  <c r="O183" i="8" s="1"/>
  <c r="P182" i="8"/>
  <c r="P183" i="8" s="1"/>
  <c r="P167" i="8"/>
  <c r="O128" i="8"/>
  <c r="P128" i="8"/>
  <c r="O113" i="8"/>
  <c r="K72" i="8"/>
  <c r="O72" i="8"/>
  <c r="O33" i="8"/>
  <c r="K167" i="8"/>
  <c r="M167" i="8"/>
  <c r="N167" i="8"/>
  <c r="O167" i="8"/>
  <c r="J167" i="8"/>
  <c r="K128" i="8"/>
  <c r="M128" i="8"/>
  <c r="N128" i="8"/>
  <c r="J128" i="8"/>
  <c r="K119" i="8"/>
  <c r="M119" i="8"/>
  <c r="N119" i="8"/>
  <c r="O119" i="8"/>
  <c r="P119" i="8"/>
  <c r="K116" i="8"/>
  <c r="M116" i="8"/>
  <c r="N116" i="8"/>
  <c r="O116" i="8"/>
  <c r="P116" i="8"/>
  <c r="K113" i="8"/>
  <c r="J113" i="8"/>
  <c r="K84" i="8"/>
  <c r="K48" i="8"/>
  <c r="K44" i="8"/>
  <c r="K33" i="8"/>
  <c r="M546" i="9"/>
  <c r="G546" i="9" s="1"/>
  <c r="G556" i="9" s="1"/>
  <c r="N545" i="9"/>
  <c r="N546" i="9" s="1"/>
  <c r="H546" i="9" s="1"/>
  <c r="O545" i="9"/>
  <c r="O546" i="9" s="1"/>
  <c r="P545" i="9"/>
  <c r="P546" i="9" s="1"/>
  <c r="F556" i="9"/>
  <c r="M533" i="9"/>
  <c r="M534" i="9" s="1"/>
  <c r="G534" i="9" s="1"/>
  <c r="G555" i="9" s="1"/>
  <c r="N533" i="9"/>
  <c r="N534" i="9" s="1"/>
  <c r="H534" i="9" s="1"/>
  <c r="O533" i="9"/>
  <c r="O534" i="9" s="1"/>
  <c r="F555" i="9"/>
  <c r="N476" i="9"/>
  <c r="O476" i="9"/>
  <c r="P476" i="9"/>
  <c r="M471" i="9"/>
  <c r="N471" i="9"/>
  <c r="O471" i="9"/>
  <c r="P471" i="9"/>
  <c r="M464" i="9"/>
  <c r="N464" i="9"/>
  <c r="O464" i="9"/>
  <c r="P464" i="9"/>
  <c r="N456" i="9"/>
  <c r="O456" i="9"/>
  <c r="P456" i="9"/>
  <c r="M451" i="9"/>
  <c r="N451" i="9"/>
  <c r="O451" i="9"/>
  <c r="P451" i="9"/>
  <c r="N446" i="9"/>
  <c r="O446" i="9"/>
  <c r="P446" i="9"/>
  <c r="N443" i="9"/>
  <c r="O443" i="9"/>
  <c r="P443" i="9"/>
  <c r="M438" i="9"/>
  <c r="N438" i="9"/>
  <c r="O438" i="9"/>
  <c r="P438" i="9"/>
  <c r="M424" i="9"/>
  <c r="N424" i="9"/>
  <c r="O424" i="9"/>
  <c r="P424" i="9"/>
  <c r="N420" i="9"/>
  <c r="O420" i="9"/>
  <c r="P420" i="9"/>
  <c r="M408" i="9"/>
  <c r="N408" i="9"/>
  <c r="O408" i="9"/>
  <c r="P408" i="9"/>
  <c r="M400" i="9"/>
  <c r="N400" i="9"/>
  <c r="O400" i="9"/>
  <c r="P400" i="9"/>
  <c r="M393" i="9"/>
  <c r="M335" i="9"/>
  <c r="M257" i="9"/>
  <c r="M248" i="9"/>
  <c r="M220" i="9"/>
  <c r="M212" i="9"/>
  <c r="M204" i="9"/>
  <c r="M183" i="9"/>
  <c r="M151" i="9"/>
  <c r="M132" i="9"/>
  <c r="M126" i="9"/>
  <c r="M115" i="9"/>
  <c r="M109" i="9"/>
  <c r="M97" i="9"/>
  <c r="M94" i="9"/>
  <c r="M82" i="9"/>
  <c r="M78" i="9"/>
  <c r="O44" i="8"/>
  <c r="O84" i="8"/>
  <c r="I546" i="9" l="1"/>
  <c r="H556" i="9"/>
  <c r="I556" i="9" s="1"/>
  <c r="H555" i="9"/>
  <c r="I555" i="9" s="1"/>
  <c r="I534" i="9"/>
  <c r="H194" i="8"/>
  <c r="F203" i="8"/>
  <c r="H183" i="8"/>
  <c r="F202" i="8"/>
  <c r="O48" i="8"/>
  <c r="O168" i="8" s="1"/>
  <c r="M477" i="9"/>
  <c r="G477" i="9" s="1"/>
  <c r="G554" i="9" s="1"/>
  <c r="G557" i="9" s="1"/>
  <c r="P533" i="9"/>
  <c r="P534" i="9" s="1"/>
  <c r="P393" i="9"/>
  <c r="P386" i="9"/>
  <c r="P364" i="9"/>
  <c r="P335" i="9"/>
  <c r="P330" i="9"/>
  <c r="P322" i="9"/>
  <c r="P257" i="9"/>
  <c r="P248" i="9"/>
  <c r="P220" i="9"/>
  <c r="P212" i="9"/>
  <c r="P204" i="9"/>
  <c r="P183" i="9"/>
  <c r="P175" i="9"/>
  <c r="P151" i="9"/>
  <c r="P132" i="9"/>
  <c r="P126" i="9"/>
  <c r="P115" i="9"/>
  <c r="P109" i="9"/>
  <c r="P94" i="9"/>
  <c r="P82" i="9"/>
  <c r="P78" i="9"/>
  <c r="H202" i="8" l="1"/>
  <c r="F204" i="8"/>
  <c r="H204" i="8" s="1"/>
  <c r="G560" i="9"/>
  <c r="H203" i="8"/>
  <c r="G561" i="9"/>
  <c r="I561" i="9" s="1"/>
  <c r="O126" i="9"/>
  <c r="N126" i="9"/>
  <c r="G562" i="9" l="1"/>
  <c r="I560" i="9"/>
  <c r="M113" i="8"/>
  <c r="N113" i="8"/>
  <c r="P113" i="8"/>
  <c r="M84" i="8"/>
  <c r="N84" i="8"/>
  <c r="P84" i="8"/>
  <c r="M72" i="8"/>
  <c r="N72" i="8"/>
  <c r="P72" i="8"/>
  <c r="M48" i="8"/>
  <c r="N48" i="8"/>
  <c r="M44" i="8"/>
  <c r="N44" i="8"/>
  <c r="P44" i="8"/>
  <c r="M33" i="8"/>
  <c r="N33" i="8"/>
  <c r="P33" i="8"/>
  <c r="O393" i="9"/>
  <c r="O386" i="9"/>
  <c r="O364" i="9"/>
  <c r="O335" i="9"/>
  <c r="O330" i="9"/>
  <c r="O322" i="9"/>
  <c r="O257" i="9"/>
  <c r="O248" i="9"/>
  <c r="O220" i="9"/>
  <c r="O212" i="9"/>
  <c r="O204" i="9"/>
  <c r="O183" i="9"/>
  <c r="O175" i="9"/>
  <c r="O151" i="9"/>
  <c r="O132" i="9"/>
  <c r="O115" i="9"/>
  <c r="O109" i="9"/>
  <c r="O97" i="9"/>
  <c r="P97" i="9"/>
  <c r="O94" i="9"/>
  <c r="O82" i="9"/>
  <c r="O78" i="9"/>
  <c r="I562" i="9" l="1"/>
  <c r="P48" i="8"/>
  <c r="P168" i="8" s="1"/>
  <c r="O477" i="9"/>
  <c r="P477" i="9"/>
  <c r="M168" i="8"/>
  <c r="N168" i="8"/>
  <c r="L167" i="8"/>
  <c r="L128" i="8"/>
  <c r="L119" i="8"/>
  <c r="L116" i="8"/>
  <c r="L113" i="8"/>
  <c r="L84" i="8"/>
  <c r="L72" i="8"/>
  <c r="L44" i="8"/>
  <c r="L33" i="8"/>
  <c r="N393" i="9"/>
  <c r="N386" i="9"/>
  <c r="N364" i="9"/>
  <c r="N335" i="9"/>
  <c r="N330" i="9"/>
  <c r="N322" i="9"/>
  <c r="N257" i="9"/>
  <c r="N248" i="9"/>
  <c r="N220" i="9"/>
  <c r="N212" i="9"/>
  <c r="N204" i="9"/>
  <c r="N183" i="9"/>
  <c r="N175" i="9"/>
  <c r="N151" i="9"/>
  <c r="N132" i="9"/>
  <c r="N115" i="9"/>
  <c r="N109" i="9"/>
  <c r="N94" i="9" l="1"/>
  <c r="N82" i="9"/>
  <c r="N78" i="9"/>
  <c r="K168" i="8" l="1"/>
  <c r="J119" i="8"/>
  <c r="J116" i="8"/>
  <c r="J84" i="8"/>
  <c r="J72" i="8"/>
  <c r="J44" i="8"/>
  <c r="J33" i="8"/>
  <c r="L48" i="8" l="1"/>
  <c r="L168" i="8" s="1"/>
  <c r="N97" i="9"/>
  <c r="N477" i="9" s="1"/>
  <c r="H477" i="9" s="1"/>
  <c r="H554" i="9" l="1"/>
  <c r="I477" i="9"/>
  <c r="F554" i="9"/>
  <c r="F557" i="9" s="1"/>
  <c r="H557" i="9" l="1"/>
  <c r="I557" i="9" s="1"/>
  <c r="I554" i="9"/>
  <c r="J48" i="8"/>
  <c r="J168" i="8" s="1"/>
  <c r="E168" i="8" s="1"/>
  <c r="E201" i="8" s="1"/>
  <c r="E204" i="8" l="1"/>
  <c r="F559" i="9"/>
  <c r="F562" i="9" s="1"/>
</calcChain>
</file>

<file path=xl/sharedStrings.xml><?xml version="1.0" encoding="utf-8"?>
<sst xmlns="http://schemas.openxmlformats.org/spreadsheetml/2006/main" count="1285" uniqueCount="989">
  <si>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</si>
  <si>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</si>
  <si>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</si>
  <si>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</si>
  <si>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</si>
  <si>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</si>
  <si>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</si>
  <si>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</si>
  <si>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</si>
  <si>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</si>
  <si>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</si>
  <si>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</si>
  <si>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</si>
  <si>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</si>
  <si>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</si>
  <si>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</si>
  <si>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</si>
  <si>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</si>
  <si>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</si>
  <si>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</si>
  <si>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</si>
  <si>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</si>
  <si>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</si>
  <si>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</si>
  <si>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</si>
  <si>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</si>
  <si>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</si>
  <si>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</si>
  <si>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</si>
  <si>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</si>
  <si>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</si>
  <si>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</si>
  <si>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</si>
  <si>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</si>
  <si>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</si>
  <si>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</si>
  <si>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</si>
  <si>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</si>
  <si>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</si>
  <si>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</si>
  <si>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</si>
  <si>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</si>
  <si>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</si>
  <si>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</si>
  <si>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</si>
  <si>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</si>
  <si>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</si>
  <si>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</si>
  <si>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</si>
  <si>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</si>
  <si>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</si>
  <si>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</si>
  <si>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</si>
  <si>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</si>
  <si>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</si>
  <si>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</si>
  <si>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</si>
  <si>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</si>
  <si>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</si>
  <si>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</si>
  <si>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</si>
  <si>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</si>
  <si>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</si>
  <si>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</si>
  <si>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</si>
  <si>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</si>
  <si>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</si>
  <si>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</si>
  <si>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</si>
  <si>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</si>
  <si>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</si>
  <si>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</si>
  <si>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</si>
  <si>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</si>
  <si>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</si>
  <si>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</si>
  <si>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</si>
  <si>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</si>
  <si>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</si>
  <si>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</si>
  <si>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</si>
  <si>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</si>
  <si>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</si>
  <si>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</si>
  <si>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</si>
  <si>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</si>
  <si>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</si>
  <si>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</si>
  <si>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</si>
  <si>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</si>
  <si>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</si>
  <si>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</si>
  <si>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</si>
  <si>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</si>
  <si>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</si>
  <si>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</si>
  <si>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</si>
  <si>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</si>
  <si>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</si>
  <si>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</si>
  <si>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</si>
  <si>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</si>
  <si>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</si>
  <si>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</si>
  <si>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</si>
  <si>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</si>
  <si>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</si>
  <si>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</si>
  <si>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</si>
  <si>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</si>
  <si>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</si>
  <si>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</si>
  <si>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</si>
  <si>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</si>
  <si>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</si>
  <si>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</si>
  <si>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</si>
  <si>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</si>
  <si>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</si>
  <si>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</si>
  <si>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</si>
  <si>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</si>
  <si>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</si>
  <si>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</si>
  <si>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</si>
  <si>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</si>
  <si>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</si>
  <si>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</si>
  <si>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</si>
  <si>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</si>
  <si>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</si>
  <si>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</si>
  <si>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</si>
  <si>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</si>
  <si>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</si>
  <si>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</si>
  <si>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</si>
  <si>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</si>
  <si>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</si>
  <si>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</si>
  <si>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</si>
  <si>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</si>
  <si>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</si>
  <si>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</si>
  <si>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</si>
  <si>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</si>
  <si>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</si>
  <si>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</si>
  <si>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</si>
  <si>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</si>
  <si>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</si>
  <si>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</si>
  <si>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</si>
  <si>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</si>
  <si>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</si>
  <si>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</si>
  <si>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</si>
  <si>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</si>
  <si>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</si>
  <si>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</si>
  <si>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</si>
  <si>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</si>
  <si>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</si>
  <si>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</si>
  <si>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</si>
  <si>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</si>
  <si>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</si>
  <si>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</si>
  <si>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</si>
  <si>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</si>
  <si>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</si>
  <si>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</si>
  <si>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</si>
  <si>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</si>
  <si>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</si>
  <si>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</si>
  <si>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</si>
  <si>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</si>
  <si>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</si>
  <si>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</si>
  <si>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</si>
  <si>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</si>
  <si>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</si>
  <si>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</si>
  <si>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</si>
  <si>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</si>
  <si>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</si>
  <si>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</si>
  <si>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</si>
  <si>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</si>
  <si>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</si>
  <si>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</si>
  <si>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</si>
  <si>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</si>
  <si>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</si>
  <si>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</si>
  <si>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</si>
  <si>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</si>
  <si>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</si>
  <si>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</si>
  <si>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</si>
  <si>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</si>
  <si>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</si>
  <si>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</si>
  <si>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</si>
  <si>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</si>
  <si>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</si>
  <si>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</si>
  <si>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</si>
  <si>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</si>
  <si>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</si>
  <si>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</si>
  <si>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</si>
  <si>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</si>
  <si>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</si>
  <si>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</si>
  <si>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</si>
  <si>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</si>
  <si>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</si>
  <si>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</si>
  <si>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</si>
  <si>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</si>
  <si>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</si>
  <si>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>221004-02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</si>
  <si>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</si>
  <si>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</si>
  <si>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</si>
  <si>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</si>
  <si>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</si>
  <si>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</si>
  <si>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</si>
  <si>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</si>
  <si>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</si>
  <si>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</si>
  <si>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</si>
  <si>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     starosta obce</t>
  </si>
  <si>
    <t>133013-04</t>
  </si>
  <si>
    <t xml:space="preserve">Poplatky za uloženie odpadu na skládku Podstránie-Megawaste </t>
  </si>
  <si>
    <t>221004-06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</si>
  <si>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</si>
  <si>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</si>
  <si>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</si>
  <si>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</si>
  <si>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</si>
  <si>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</si>
  <si>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</si>
  <si>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</si>
  <si>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</si>
  <si>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</si>
  <si>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</si>
  <si>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</si>
  <si>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</si>
  <si>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</si>
  <si>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</si>
  <si>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</si>
  <si>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</si>
  <si>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</si>
  <si>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</si>
  <si>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</si>
  <si>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</si>
  <si>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</si>
  <si>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</si>
  <si>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</si>
  <si>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</si>
  <si>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</si>
  <si>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</si>
  <si>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</si>
  <si>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</si>
  <si>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</si>
  <si>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</si>
  <si>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</si>
  <si>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</si>
  <si>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</si>
  <si>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</si>
  <si>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</si>
  <si>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</si>
  <si>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</si>
  <si>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</si>
  <si>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</si>
  <si>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Dotácia-prenes.výkon-evidencia a registrácia obyvateľstva</t>
  </si>
  <si>
    <t>312001-313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</si>
  <si>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</si>
  <si>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</si>
  <si>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</si>
  <si>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</si>
  <si>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</si>
  <si>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</si>
  <si>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</si>
  <si>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</si>
  <si>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</si>
  <si>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</si>
  <si>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</si>
  <si>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</si>
  <si>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</si>
  <si>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</si>
  <si>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</si>
  <si>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</si>
  <si>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</si>
  <si>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</si>
  <si>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</si>
  <si>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</si>
  <si>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</si>
  <si>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</si>
  <si>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</si>
  <si>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</si>
  <si>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</si>
  <si>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</si>
  <si>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</si>
  <si>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</si>
  <si>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</si>
  <si>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</si>
  <si>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</si>
  <si>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</si>
  <si>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</si>
  <si>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</si>
  <si>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</si>
  <si>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</si>
  <si>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</si>
  <si>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</si>
  <si>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</si>
  <si>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</si>
  <si>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</si>
  <si>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</si>
  <si>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</si>
  <si>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</si>
  <si>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</si>
  <si>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</si>
  <si>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</si>
  <si>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</si>
  <si>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</si>
  <si>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</si>
  <si>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</si>
  <si>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</si>
  <si>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</si>
  <si>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</si>
  <si>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</si>
  <si>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</si>
  <si>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</si>
  <si>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</si>
  <si>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</si>
  <si>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</si>
  <si>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</si>
  <si>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</si>
  <si>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</si>
  <si>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</si>
  <si>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</si>
  <si>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</si>
  <si>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</si>
  <si>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</si>
  <si>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</si>
  <si>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</si>
  <si>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</si>
  <si>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</si>
  <si>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</si>
  <si>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</si>
  <si>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</si>
  <si>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</si>
  <si>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</si>
  <si>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</si>
  <si>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</si>
  <si>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</si>
  <si>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</si>
  <si>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</si>
  <si>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</si>
  <si>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</si>
  <si>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</si>
  <si>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</si>
  <si>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</si>
  <si>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</si>
  <si>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</si>
  <si>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</si>
  <si>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</si>
  <si>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</si>
  <si>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</si>
  <si>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</si>
  <si>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</si>
  <si>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</si>
  <si>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</si>
  <si>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</si>
  <si>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</si>
  <si>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</si>
  <si>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</si>
  <si>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</si>
  <si>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</si>
  <si>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</si>
  <si>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</si>
  <si>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</si>
  <si>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</si>
  <si>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</si>
  <si>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</si>
  <si>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</si>
  <si>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</si>
  <si>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</si>
  <si>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</si>
  <si>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</si>
  <si>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</si>
  <si>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</si>
  <si>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</si>
  <si>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</si>
  <si>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</si>
  <si>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</si>
  <si>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</si>
  <si>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</si>
  <si>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</si>
  <si>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</si>
  <si>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</si>
  <si>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</si>
  <si>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</si>
  <si>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</si>
  <si>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</si>
  <si>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</si>
  <si>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</si>
  <si>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</si>
  <si>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</si>
  <si>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</si>
  <si>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</si>
  <si>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</si>
  <si>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</si>
  <si>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</si>
  <si>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</si>
  <si>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</si>
  <si>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</si>
  <si>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</si>
  <si>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</si>
  <si>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</si>
  <si>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</si>
  <si>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</si>
  <si>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</si>
  <si>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</si>
  <si>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</si>
  <si>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</si>
  <si>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</si>
  <si>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</si>
  <si>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</si>
  <si>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</si>
  <si>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</si>
  <si>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</si>
  <si>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</si>
  <si>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</si>
  <si>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</si>
  <si>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</si>
  <si>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</si>
  <si>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</si>
  <si>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</si>
  <si>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</si>
  <si>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</si>
  <si>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</si>
  <si>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Správa OcU-sociálne-dohoda o prac.činnosti </t>
  </si>
  <si>
    <t>Správa OcU-sociálne-odvody z dohody o prac.činn.</t>
  </si>
  <si>
    <t xml:space="preserve">CO- odvody z dohody- skladníka </t>
  </si>
  <si>
    <t>Budova INFO-Námestie-elektrická energia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</si>
  <si>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</si>
  <si>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</si>
  <si>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</si>
  <si>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</si>
  <si>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</si>
  <si>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</si>
  <si>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</si>
  <si>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</si>
  <si>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</si>
  <si>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</si>
  <si>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</si>
  <si>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</si>
  <si>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</si>
  <si>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</si>
  <si>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</si>
  <si>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</si>
  <si>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</si>
  <si>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</si>
  <si>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</si>
  <si>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</si>
  <si>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</si>
  <si>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</si>
  <si>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</si>
  <si>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</si>
  <si>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</si>
  <si>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</si>
  <si>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</si>
  <si>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</si>
  <si>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</si>
  <si>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</si>
  <si>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</si>
  <si>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</si>
  <si>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</si>
  <si>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</si>
  <si>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</si>
  <si>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</si>
  <si>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</si>
  <si>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</si>
  <si>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</si>
  <si>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</si>
  <si>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</si>
  <si>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</si>
  <si>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</si>
  <si>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</si>
  <si>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</si>
  <si>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</si>
  <si>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</si>
  <si>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</si>
  <si>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</si>
  <si>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</si>
  <si>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</si>
  <si>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</si>
  <si>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</si>
  <si>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</si>
  <si>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 xml:space="preserve">                       - popl.za STK,kolky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</si>
  <si>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</si>
  <si>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</si>
  <si>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</si>
  <si>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</si>
  <si>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</si>
  <si>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</si>
  <si>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</si>
  <si>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</si>
  <si>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</si>
  <si>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</si>
  <si>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</si>
  <si>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</si>
  <si>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</si>
  <si>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</si>
  <si>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</si>
  <si>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</si>
  <si>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</si>
  <si>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</si>
  <si>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</si>
  <si>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</si>
  <si>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</si>
  <si>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</si>
  <si>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</si>
  <si>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</si>
  <si>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</si>
  <si>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</si>
  <si>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</si>
  <si>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</si>
  <si>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</si>
  <si>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</si>
  <si>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</si>
  <si>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</si>
  <si>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</si>
  <si>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</si>
  <si>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</si>
  <si>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</si>
  <si>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</si>
  <si>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</si>
  <si>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</si>
  <si>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</si>
  <si>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</si>
  <si>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</si>
  <si>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</si>
  <si>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</si>
  <si>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</si>
  <si>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635006-05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</si>
  <si>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</si>
  <si>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</si>
  <si>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</si>
  <si>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</si>
  <si>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</si>
  <si>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</si>
  <si>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</si>
  <si>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</si>
  <si>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</si>
  <si>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</si>
  <si>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</si>
  <si>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</si>
  <si>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</si>
  <si>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</si>
  <si>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</si>
  <si>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</si>
  <si>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</si>
  <si>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</si>
  <si>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</si>
  <si>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</si>
  <si>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</si>
  <si>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</si>
  <si>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</si>
  <si>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</si>
  <si>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</si>
  <si>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</si>
  <si>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</si>
  <si>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223001-62</t>
  </si>
  <si>
    <t>312001-59</t>
  </si>
  <si>
    <t>312012-59</t>
  </si>
  <si>
    <t>PK-ZŠ-príspevok na učebnice-nenormatívne</t>
  </si>
  <si>
    <t>312-88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</si>
  <si>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</si>
  <si>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</si>
  <si>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</si>
  <si>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</si>
  <si>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</si>
  <si>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</si>
  <si>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</si>
  <si>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</si>
  <si>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</si>
  <si>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</si>
  <si>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</si>
  <si>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</si>
  <si>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637026-02</t>
  </si>
  <si>
    <t>01,1,1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</si>
  <si>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</si>
  <si>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</si>
  <si>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</si>
  <si>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</si>
  <si>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</si>
  <si>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</si>
  <si>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</si>
  <si>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</si>
  <si>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</si>
  <si>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</si>
  <si>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Služobný byt-kaštiel 71-el.energia</t>
  </si>
  <si>
    <t>Detské ihriská- materiál</t>
  </si>
  <si>
    <t xml:space="preserve">Znalecké posudky -usporiadanie vlastníckych práv </t>
  </si>
  <si>
    <t>Style Karate Lednické Rovne-príspevok-nákup šport.súpravy, kimoná</t>
  </si>
  <si>
    <t>633006-07</t>
  </si>
  <si>
    <t>Slov.zväz protifašis-bojov.LR-príspevok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</si>
  <si>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</si>
  <si>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</si>
  <si>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</si>
  <si>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</si>
  <si>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</si>
  <si>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</si>
  <si>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</si>
  <si>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</si>
  <si>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</si>
  <si>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</si>
  <si>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</si>
  <si>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</si>
  <si>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</si>
  <si>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</si>
  <si>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</si>
  <si>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</si>
  <si>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</si>
  <si>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</si>
  <si>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 xml:space="preserve">                                     - VARES, odberné miesta-e.energia TKR</t>
  </si>
  <si>
    <t>Správa OcÚ - združené poistenie majetku obce, osoby vo vozidle 0</t>
  </si>
  <si>
    <t>Kód zdroja 1318- prebytok hospodárenia za uplynulý rok-nevyčerpané dotácie</t>
  </si>
  <si>
    <t>Kód zdroja 46- iné zdroje-prebytok hospodárenia za uplynulý rok</t>
  </si>
  <si>
    <t xml:space="preserve">                       - jeden služobný byt</t>
  </si>
  <si>
    <t>Prefakturácia-znalecké posudky pri predaj kolkov</t>
  </si>
  <si>
    <t>Stavebný poriad-dofinanc.od obce Kvašov -nedoplatky-dľa spl.kalendára</t>
  </si>
  <si>
    <t xml:space="preserve">Delimit.výdav.-stavebný poriadok,vyvlast.konan.-dotácia -PK </t>
  </si>
  <si>
    <t>Delimit.výdavkov-pozemné komunikácie-dotácia na mzdy-PK</t>
  </si>
  <si>
    <t>Poskytovanie právnych služieb-Legal point, Urbáni a partners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</si>
  <si>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</si>
  <si>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</si>
  <si>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</si>
  <si>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</si>
  <si>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</si>
  <si>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</si>
  <si>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</si>
  <si>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</si>
  <si>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</si>
  <si>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Projektová dokumentácia-Rekonštrukcia budovy Kaštieľ č.71</t>
  </si>
  <si>
    <t>Rozšírenie budovy MŠ LR-projektová dokumentácia</t>
  </si>
  <si>
    <t>Material-na opravy v obci, inf.tabule</t>
  </si>
  <si>
    <t>637004-01</t>
  </si>
  <si>
    <t>20 b.j.II.etapa č.247-deratizácia v budove</t>
  </si>
  <si>
    <t>20 b.j.II.etapa č.248-deratizácia v budove</t>
  </si>
  <si>
    <t>Program rozvoja bývania</t>
  </si>
  <si>
    <t>Správa OcÚ - kanc.stolička a inter.vybavenie</t>
  </si>
  <si>
    <t>Zeleň-nákup techniky,píla,kosačka,žaba,aku,Wap</t>
  </si>
  <si>
    <t>312001-07</t>
  </si>
  <si>
    <t>Dobr.požiar.ochr.SR-dotácia na vybavenie DHZ LR</t>
  </si>
  <si>
    <t>212003-014</t>
  </si>
  <si>
    <t>Prima LR -prenájom priestorov</t>
  </si>
  <si>
    <t>223001-63</t>
  </si>
  <si>
    <t>223001-64</t>
  </si>
  <si>
    <t>292019-01</t>
  </si>
  <si>
    <t>322002-01</t>
  </si>
  <si>
    <t>212003-015</t>
  </si>
  <si>
    <t>212003-016</t>
  </si>
  <si>
    <t>Obč.združ.Fitklub LR-záloh.platby na energie-z nájmu za nebyt.priestory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</si>
  <si>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</si>
  <si>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</si>
  <si>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</si>
  <si>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</si>
  <si>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</si>
  <si>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NFP z EFRR-Rekonštrukcia budovy MŠ LR-projekt, energ.audit-bežné príjmy</t>
  </si>
  <si>
    <t>Obec.zastupit., OR, komisie-odvody do fondov z odmien</t>
  </si>
  <si>
    <t>Obec.zastupit.,OR- odmeny poslanci, komisie-odmeny</t>
  </si>
  <si>
    <t>651002-06</t>
  </si>
  <si>
    <t>Zeleň-školenia na pracovné stroje</t>
  </si>
  <si>
    <t>821005-06</t>
  </si>
  <si>
    <t>Terminovaný úver-refinancovaný-splátka istiny</t>
  </si>
  <si>
    <t xml:space="preserve">                   - odvody z dohôd</t>
  </si>
  <si>
    <t>Fitklub LR-energie</t>
  </si>
  <si>
    <t>Style Karate Lednické Rovne-príspevok-na ubytovanie-súťaž</t>
  </si>
  <si>
    <t>Slov.červ.kríž-príspevok na nákup kvetín pre dárcov krvi</t>
  </si>
  <si>
    <t>633004-01</t>
  </si>
  <si>
    <t>Monitorovacie posudky-stará skládka-Rekultivácia</t>
  </si>
  <si>
    <t>KD Medné-všeob.material, čistiace,kuchyn.linka</t>
  </si>
  <si>
    <t>Hasiace prístroje do budov vo vlast.obce</t>
  </si>
  <si>
    <t>Poplatok za povolenie zábavných hracích prístrojov v obci / 2 automaty/</t>
  </si>
  <si>
    <t>Služby dodávateľ.spôsobom-za zneškod.elektroodpadu</t>
  </si>
  <si>
    <t>Pokuty uložené Okresným úradom PB-odvod obci</t>
  </si>
  <si>
    <t>Uvítanie detí do života,uvítanie prvákov, MDD a iné akcie</t>
  </si>
  <si>
    <t>Cintorín.služby - odmeny na dohodu-riešené cez komisie OZ</t>
  </si>
  <si>
    <t>Zníženie energ.náročnosti bud. MŠ-exter.manažment, inf.putače-fin.z /EFRR</t>
  </si>
  <si>
    <t>na r.2018</t>
  </si>
  <si>
    <t>Občian.združenie FITklub LR-príspevok na na podporu šport.klubu</t>
  </si>
  <si>
    <t>Projekt pre ÚK Chodník ul.Sv.Anny vrátane polohop.a výškop.,GP-odd.pozemkov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</si>
  <si>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</si>
  <si>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</si>
  <si>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</si>
  <si>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</si>
  <si>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</si>
  <si>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Moderniz.zberného dvora LR-GP-pred a porealizažné-finan. z obce</t>
  </si>
  <si>
    <t>Výsadba zelene/garáže Majer,Uhrovec-detské ihrisko,Námestie slobody/</t>
  </si>
  <si>
    <t>Oriezanie drevín na cintoríne LR-II.etapa,oriezanie drevín nad chodníkmi v parku</t>
  </si>
  <si>
    <t>Kultúr. aktivity v obci/MDD,MDŽ,Let.sláv,Víkend otv.park a záhr.,Mich.hody,Mart.ples,Mikuláš,Silvester/</t>
  </si>
  <si>
    <t xml:space="preserve">Budova VS č.1405, a VS č.1404 s pozemkami- príjem z predaja </t>
  </si>
  <si>
    <t>Rekonštrukcia budovy mater.školy-spolúč obce, práce naviac vzniknuté pri rekonštrukcii</t>
  </si>
  <si>
    <t>717002-01</t>
  </si>
  <si>
    <t>Rozšírenie budovy MŠ LR-realizácia-spoluúčasť obce</t>
  </si>
  <si>
    <t>Stavebný poriadok-dofinancovanie za služby od ostat.obcí za predchádzajúci rok</t>
  </si>
  <si>
    <t>Cintoríny LR-vytvorenie mapy cintorínov pre orientáciu na cintoríne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</si>
  <si>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</si>
  <si>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</si>
  <si>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</si>
  <si>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Podprogram 8.5: Fitklub LR-elektrická energia-prefakturácia</t>
  </si>
  <si>
    <t>ZŠ-ŠJ-origin.kompet.-dotácia na opravu budovy a ihriska-z podiel.daní obce</t>
  </si>
  <si>
    <t>Moderniz.zberného dvora LR-nákup strojov a rekonštr.stavby-finan. z úveru-spoluúč.</t>
  </si>
  <si>
    <t>454, 500</t>
  </si>
  <si>
    <t>821005-07</t>
  </si>
  <si>
    <t>Akcie investičného charakteru: spolu dľa rozhodnutia OZ</t>
  </si>
  <si>
    <t>Tenisové kurty-material úprava povrchov, oprava šatní</t>
  </si>
  <si>
    <t>212002-03</t>
  </si>
  <si>
    <t>Ledrov-prenájom za hrobové miesta</t>
  </si>
  <si>
    <t>223001-25</t>
  </si>
  <si>
    <t>72a</t>
  </si>
  <si>
    <t>456002-27</t>
  </si>
  <si>
    <t>Zábezpeky-Zberný dvor, technika a stavba</t>
  </si>
  <si>
    <t>Uvítanie detí do života-finančný príspevok rodičom</t>
  </si>
  <si>
    <t>Člen.príspevok do MAS,</t>
  </si>
  <si>
    <t xml:space="preserve">MŠ,ŠJ-origi.kompet.-kapit.výdavky-sporák do kuchyne- financ. z rozp.obce-z podiel.daní obce        </t>
  </si>
  <si>
    <t>223001-29</t>
  </si>
  <si>
    <t>Predaj odpad.dreva-park</t>
  </si>
  <si>
    <t>72c</t>
  </si>
  <si>
    <t>233001-01</t>
  </si>
  <si>
    <t>Správa OcU-evid.obyvateľstva, voľby-odvody z dohody o prac.činn.</t>
  </si>
  <si>
    <t xml:space="preserve">Správa OcU-evidencia obyvateľstva,voľby-dohoda o prac.činnosti </t>
  </si>
  <si>
    <t>Skládka TKO r.2003-istina a úrok z omeškania,súdne poplatky</t>
  </si>
  <si>
    <t>Náhrady-nástup.lekár.prehliadky</t>
  </si>
  <si>
    <t>Zberný dvor-technika-poistenie dopr.prostr.</t>
  </si>
  <si>
    <t xml:space="preserve">Obč.združenie LR-BT-príspevok na nákup kompostérov </t>
  </si>
  <si>
    <t>Verej.osvetl.-revízie</t>
  </si>
  <si>
    <t>633006-06</t>
  </si>
  <si>
    <t>637015-03</t>
  </si>
  <si>
    <t>Fitnescentrum-poistenie budovy-proti živlu</t>
  </si>
  <si>
    <t>Dotácia pre Ledrov spol. s r.o. LR-Kúpalisko na úhradu miezd,odv.plavčíkov, energii a vybavenia</t>
  </si>
  <si>
    <t>Futbal.prípravka-nájom za telocvičňu SOU LR</t>
  </si>
  <si>
    <t>Rozšírenie bdovy MŠ-exter.manžment,verej.obstar.enrg.certifik.</t>
  </si>
  <si>
    <t>Poistenie budovy MŠ-živel.poškod.</t>
  </si>
  <si>
    <t>717002-11</t>
  </si>
  <si>
    <t>717002-08</t>
  </si>
  <si>
    <t>Kamerový systém v obci LR-I.etapa</t>
  </si>
  <si>
    <t>Projekt-Rekonštrukcia Požiar.zbrojnice</t>
  </si>
  <si>
    <t>Zvýšenie základného imania spol. s r.o. Ledrov LR obch.spol.obce-účasť na majetku</t>
  </si>
  <si>
    <t>Oprava budovy zdravot.strediska,Dom služ. a Ledrov-vo výške nájomného</t>
  </si>
  <si>
    <t>Rekonštrukcia Kul.domov Medné,HH,cintoríny, / v celkovom rozpočte</t>
  </si>
  <si>
    <t>Príjem z predaja pozemkov/Háj/</t>
  </si>
  <si>
    <t>Úroky-Termin.úver-na kapit.účasti obce/Zber.dvor a Rek.MŠ v r.2017/</t>
  </si>
  <si>
    <t xml:space="preserve">Údržba budov vo vlastníctve obce  </t>
  </si>
  <si>
    <t>Modernizácia Zber.dvora LR-kapitálové výdavky na stavbu z vlast.zdrojov obce</t>
  </si>
  <si>
    <t>711001-06</t>
  </si>
  <si>
    <t>Detské ihrisko pri parku LR,Rekonštr.hasič.zbojníc,Rekonštr.Domu služ.a vytvor.obchod.</t>
  </si>
  <si>
    <t>Ul.Cintrorínska,Rekonštr.cintorína LR,Rekonštr.bezdrôt.rozhlasu v obci,</t>
  </si>
  <si>
    <t>priestorov,Rekonštr.priestorov býval.pekárne LR,Nová cesta H.H ul.Medňanská,</t>
  </si>
  <si>
    <t xml:space="preserve">Čerpanie </t>
  </si>
  <si>
    <t xml:space="preserve">% plnenia </t>
  </si>
  <si>
    <t>za 1-9/2018</t>
  </si>
  <si>
    <t xml:space="preserve">Čerpanie  programového  rozpočtu obce Lednické Rovne  za 01 - 09/2018 a návrh rozpočtového opatrenia č.6/2018 </t>
  </si>
  <si>
    <t>312001-012</t>
  </si>
  <si>
    <t>Dobr.požiar.ochr.SR-dotácia na vybavenie DHZ HH</t>
  </si>
  <si>
    <t xml:space="preserve">NFP-Koh.fond-Moderniz.zber.dvora-bežné </t>
  </si>
  <si>
    <t>Daň za predajné automaty</t>
  </si>
  <si>
    <t>Občianske združ.Fitklub LR-prenájom nebyt.priest.1-12/2018</t>
  </si>
  <si>
    <t>Slovenská sporiteľňa LR-prenájom nebyt.priest.1-12/2018</t>
  </si>
  <si>
    <t>212004-02</t>
  </si>
  <si>
    <t>Slovanet-prenájom TKR</t>
  </si>
  <si>
    <t>Poist.plnenie-poist.udalosť-dopravné prostriedky</t>
  </si>
  <si>
    <t>223001-032</t>
  </si>
  <si>
    <t>Obč.združ.LR-vratka časti príspevku na kompostéry</t>
  </si>
  <si>
    <t>311000-07</t>
  </si>
  <si>
    <t>Pamätník Vanko-fin.dary-bežné</t>
  </si>
  <si>
    <t>311000-02</t>
  </si>
  <si>
    <t>TSK-Obnova detského ihriska pri ZŠ LR-granty-bežné</t>
  </si>
  <si>
    <t>311000-03</t>
  </si>
  <si>
    <t>TSK-Odhalenie Pamätníka Vanko-granty bežné</t>
  </si>
  <si>
    <t>233001-06</t>
  </si>
  <si>
    <t>Príjem z predaja pozemkov/Rybári LR r.2018/</t>
  </si>
  <si>
    <t>233001-007</t>
  </si>
  <si>
    <t>Zámena pozemkov-Bolega Anton</t>
  </si>
  <si>
    <t>321000-001</t>
  </si>
  <si>
    <t>EÚ-NFP-Zníž.energet.nároč.budovy MŠ-kapitálový transfer</t>
  </si>
  <si>
    <t>Vybudovanie Pamätníka Vanko-kapitálové</t>
  </si>
  <si>
    <t>Rona-Športová tribúna-futb.ihrisko-dar.zmluva</t>
  </si>
  <si>
    <t>Slov.futb.zväz-Rekonštr.tribúny-areál-kapitál.transfer</t>
  </si>
  <si>
    <t>456002-28</t>
  </si>
  <si>
    <t>Zábezpeky-Predaj pozemkov Háj-záväzok</t>
  </si>
  <si>
    <t>456002-29</t>
  </si>
  <si>
    <t>Zábezpeky-Predaj bytov-dom č.71-kaštieľ-záväzok</t>
  </si>
  <si>
    <t>1AA2,3AA1</t>
  </si>
  <si>
    <t>3AB1,3AB2</t>
  </si>
  <si>
    <t>Príjem z predaja bytov-dom č.71-malý kaštieľ</t>
  </si>
  <si>
    <t xml:space="preserve">Zeleň-DDS-príspevok za zamestnávateľa  </t>
  </si>
  <si>
    <t xml:space="preserve">Správa OcÚ-DDS-príspevok za zamestnávateľa   </t>
  </si>
  <si>
    <t>Správa OcÚ-internet,telefóny, pauš.poplatky-služby</t>
  </si>
  <si>
    <t>633001-01</t>
  </si>
  <si>
    <t>OcÚ-umývačka riadu</t>
  </si>
  <si>
    <t>633001-02</t>
  </si>
  <si>
    <t>Nová zasadačka OcÚ-stoličky,stoly,vybavenie</t>
  </si>
  <si>
    <t>Správa OcÚ - nový kopírovací stroj</t>
  </si>
  <si>
    <t xml:space="preserve">Zeleň - PHM, oleje, kosenie parku </t>
  </si>
  <si>
    <t>637004-02</t>
  </si>
  <si>
    <t>Proces verej.obst.-práv.por.-komunikácie</t>
  </si>
  <si>
    <t>Úroky-Terminovaný úver-refinancované istiny zo SLZaRB- v Prima banke</t>
  </si>
  <si>
    <t>Oprava miestneho rozhlasu,  dopojenie rozhlasu na Ul.Sv.Anny</t>
  </si>
  <si>
    <t>Budova Info-fontánka Námestie Led.Rovne-vodné, stočné</t>
  </si>
  <si>
    <t>Bet.kvetináče a kov.zábrany-aut nástup.pri Infocentre LR</t>
  </si>
  <si>
    <t>Infocentrum-kalendáre a propag.mater. na predaj</t>
  </si>
  <si>
    <t>Infocentrum-informač.vitrínka</t>
  </si>
  <si>
    <t>Infocentrum-údržba priestorov a zariadenia</t>
  </si>
  <si>
    <t>Zdravotné stredisko-elektric.energia</t>
  </si>
  <si>
    <t>Ledrov - preučt.vodného za cintoríny</t>
  </si>
  <si>
    <t>ZŠ,Ledrov-2ks-stôl na stolný tenis</t>
  </si>
  <si>
    <t>Majer,Uhrovec-det.ihrisko-4 ks lavičky a  2 ks odpad.koše</t>
  </si>
  <si>
    <t>Stôl vonkajší na stolný tenis-Majer a Uhrovecká-2 ks</t>
  </si>
  <si>
    <t>Maľované cyklomapy-Stredné Považie deťom</t>
  </si>
  <si>
    <t>633006-09</t>
  </si>
  <si>
    <t>633006-10</t>
  </si>
  <si>
    <t>Aerofoto jar/leto 2018-letecké snímky obce</t>
  </si>
  <si>
    <t>633006-11</t>
  </si>
  <si>
    <t>Obnova detského ihriska pri ZŠ-lavičky, odpad.koše, rastlin.materiál</t>
  </si>
  <si>
    <t>633006-12</t>
  </si>
  <si>
    <t>633006-13</t>
  </si>
  <si>
    <t>Zdravotné stredisko LR-odpad.koše-vonkajšie</t>
  </si>
  <si>
    <t>635006-06</t>
  </si>
  <si>
    <t>Klub dôchodcov-výmena radiátorov</t>
  </si>
  <si>
    <t>635006-07</t>
  </si>
  <si>
    <t>Cintorín Medné-oprava oplotenia a schodiska</t>
  </si>
  <si>
    <t>635006-08</t>
  </si>
  <si>
    <t>635006-09</t>
  </si>
  <si>
    <t>Prevádzk.dom zelene-čelný múr-oprava a začistenie</t>
  </si>
  <si>
    <t>635006-10</t>
  </si>
  <si>
    <t>Budova Ocu č.32-údržba a opravy</t>
  </si>
  <si>
    <t>637005-08</t>
  </si>
  <si>
    <t>GP-zámena pozemkov-Šerá</t>
  </si>
  <si>
    <t>637005-09</t>
  </si>
  <si>
    <t>Ochrana osobných údajov-zabezp.výkonu dodávateľsky</t>
  </si>
  <si>
    <t>637005-10</t>
  </si>
  <si>
    <t>Vybud.denného stacionára-konzult.por.služby-ext.manažment</t>
  </si>
  <si>
    <t>637005-12</t>
  </si>
  <si>
    <t>Parkovisko pri Dome služieb-pripoj.poplatok-elektrika</t>
  </si>
  <si>
    <t>20 b.j.I.et.č.248-preplatok z RZ 2017...-služby</t>
  </si>
  <si>
    <t>20 b.j.I.et.č.247-preplatok z RZ 2017....-služby</t>
  </si>
  <si>
    <t>Pamätník A.Vanku-bežné výdavky</t>
  </si>
  <si>
    <t>NFP z TSK-Obnova detského ihriska pri ZŠ-lavičky, odpad.koše, rastlin.materiál</t>
  </si>
  <si>
    <t>Kruhový objazd -Námestie LR-projekt, výsadba</t>
  </si>
  <si>
    <t>Matrika-príspevok zamestnávateľa do DDS</t>
  </si>
  <si>
    <t>Staveb.poriadok-príspevok zamestnávateľ do DDS</t>
  </si>
  <si>
    <t>ObP-príspevok zamestnávateľa do DDS</t>
  </si>
  <si>
    <t>ObP-bezpečnostná papuča</t>
  </si>
  <si>
    <t>DHZ LR-ozvučenie hasič.súťaže</t>
  </si>
  <si>
    <t>PZ L.Rovne - vybavenie,prac.pomôcky, všeobecný materiál z prostr.ŠR,OcÚ</t>
  </si>
  <si>
    <t>Odpadové hospodárstvo-príspevok zamestnávateľ do DDS</t>
  </si>
  <si>
    <t>EF-OcÚ-5%spoluúč.-Modernizácia Zberného dvora LR-bežné výdavky,manažment,publicita,</t>
  </si>
  <si>
    <t>EF-NFP-95% ŠR-Modernizácia Zberného dvora LR-bežné výdavky,manažment,publicita,</t>
  </si>
  <si>
    <t>Deratizácia okolia stojísk a kontajnerov v obci</t>
  </si>
  <si>
    <t>637005-06</t>
  </si>
  <si>
    <t>Cenové ponuky-Program odpadového hospodárstva v obci</t>
  </si>
  <si>
    <t>Zníženie energ.náročnosti bud. MŠ-exter.manažment, inf.putače,energ.cert/fin.z rozp.obce</t>
  </si>
  <si>
    <t>Kamerový systém v obci-verejné obstarávanie</t>
  </si>
  <si>
    <t>Požiarna zborojnica LR-elektronický zabezpečovací systém</t>
  </si>
  <si>
    <t>711001-09</t>
  </si>
  <si>
    <t>Kúpa pozemkov -od Goralka J-Ul.Medová</t>
  </si>
  <si>
    <t>Sadové úpravy náhr.výsadba zelene-projekt</t>
  </si>
  <si>
    <t>Spevnené plochy a parkoviská Súhradka-asf.koberce</t>
  </si>
  <si>
    <t>717002-02</t>
  </si>
  <si>
    <t>Fitklub LR-rekonštrukcia stavby</t>
  </si>
  <si>
    <t>Dom služieb-návrh na riešenie úprav priestorov</t>
  </si>
  <si>
    <t>717002-15</t>
  </si>
  <si>
    <t>717002-16</t>
  </si>
  <si>
    <t>Odstavné plochy za Domom služieb LR-parkoviská,chodníky</t>
  </si>
  <si>
    <t>Cintorín Horenice-nové oplotenie II, brána</t>
  </si>
  <si>
    <t>717002-18</t>
  </si>
  <si>
    <t>Cintorín LR-nová brána pri zadnom vstupe</t>
  </si>
  <si>
    <t>717002-19</t>
  </si>
  <si>
    <t>Cintorín Medné-oplotenie</t>
  </si>
  <si>
    <t>717002-52</t>
  </si>
  <si>
    <t xml:space="preserve">Nová sobášna miestnosť-OcÚ LR-rekonštrukcia </t>
  </si>
  <si>
    <t>717002-54</t>
  </si>
  <si>
    <t>Dom smútku LR-rekonštrukcia, vodovodná prípojka</t>
  </si>
  <si>
    <t>717002-55</t>
  </si>
  <si>
    <t>Zateplenie budovy OcÚ č.32, staveb.úpravy</t>
  </si>
  <si>
    <t>717002-57</t>
  </si>
  <si>
    <t>Prestavba býv.pekárne na Denný stacionár</t>
  </si>
  <si>
    <t>717002-58</t>
  </si>
  <si>
    <t>717002-59</t>
  </si>
  <si>
    <t>717002-63</t>
  </si>
  <si>
    <t>Betónový plot-Odstavné plochy za Domom služieb LR-parkoviská</t>
  </si>
  <si>
    <t>Kult.dom Medné-plastové okná a dvere</t>
  </si>
  <si>
    <t>Kult.dom HH-plastové okná a dvere</t>
  </si>
  <si>
    <t>717002-03</t>
  </si>
  <si>
    <t>Kult.dom Medné-prístrešok</t>
  </si>
  <si>
    <t>Vybudovanie stojísk pre kontajnery-Ul.Majerská LR</t>
  </si>
  <si>
    <t>717001-04</t>
  </si>
  <si>
    <t>Parkoviská pred Zdravot.strediskom LR</t>
  </si>
  <si>
    <t>Vybudovanie pamätníka A.Vanku-kapitál.výdavky</t>
  </si>
  <si>
    <t>72c,41</t>
  </si>
  <si>
    <t>Obnova detského ihriska pri parku ZŠ-zostava</t>
  </si>
  <si>
    <t>41,72c</t>
  </si>
  <si>
    <t>Futbalové ihrisko-lavice a skinky-nákup</t>
  </si>
  <si>
    <t>Futbal.prípravka-sladkosti,materiál</t>
  </si>
  <si>
    <t>Finančné ohodnotenie za šport. a kultúrne podujatia</t>
  </si>
  <si>
    <t>Flórlbal LR-šport.odev-príspevok,štartovné</t>
  </si>
  <si>
    <t>KD HH-nové stoličky</t>
  </si>
  <si>
    <t>Nová sobáška OcÚ a zasadačka-kúpa stoličiek</t>
  </si>
  <si>
    <t>633001-03</t>
  </si>
  <si>
    <t>Kultúrne akcie-kúpa stolov a lavíc</t>
  </si>
  <si>
    <t>Kultúrne akcie-kúpa predajných stánkov</t>
  </si>
  <si>
    <t>KD Medné-kúpa tenis.stola</t>
  </si>
  <si>
    <t>Ostat.všeobec.prac.oblasť -dohody,kurič,správcovia KD,BOZP,brigádnici VZ</t>
  </si>
  <si>
    <t>Kamerový systém-tabuľky,verejné obstarávanie</t>
  </si>
  <si>
    <t>Pamätník A.Vanku-bežné výdavky z rozpočtu obce</t>
  </si>
  <si>
    <t>717001-10</t>
  </si>
  <si>
    <t>Prekládka sietí Háj-IBV</t>
  </si>
  <si>
    <t>717002-60</t>
  </si>
  <si>
    <t>717002-61</t>
  </si>
  <si>
    <t>717002-62</t>
  </si>
  <si>
    <t>Monitoring kanalizácie Háj-podklad pre projektorú dokumentáciu</t>
  </si>
  <si>
    <t>717001-03</t>
  </si>
  <si>
    <t>Rekonštrukcia budovy zdravot.strediska-projekt.dokumentácia</t>
  </si>
  <si>
    <t>Denný stacionár-projektová dokumentácia</t>
  </si>
  <si>
    <t xml:space="preserve">Komunálne voľby 2018 -dotácia, </t>
  </si>
  <si>
    <t>Komunálne voľby 2018-bežné výdavky</t>
  </si>
  <si>
    <t xml:space="preserve">Výdavky-Komunálne voľby 2018-bežné výdavky    </t>
  </si>
  <si>
    <t>Prečistenie kanalizácie,umývanie áut,čistenie a kontrola komínov</t>
  </si>
  <si>
    <t>821005-08</t>
  </si>
  <si>
    <t>Terminovaný úver-na kapit.účasti obce r.2017/Zber.dvor a Rek.MŠ/-splátka istiny</t>
  </si>
  <si>
    <t>Zdravotné stredisko LR-rekonštrukcia,projekt</t>
  </si>
  <si>
    <t xml:space="preserve">                      -prenájom budovy-Infocentrum Námestie LR-</t>
  </si>
  <si>
    <t>Predaj kalendárov-v Infocentre LR</t>
  </si>
  <si>
    <t>ŠFRB č.248-nedoplatky RZ 2017 -služby-príjem</t>
  </si>
  <si>
    <t>ŠFRB č.247-nedoplat RZ 2017 -služby-príjem</t>
  </si>
  <si>
    <t>Prevod z peň.fond.prev.z RF-prebytok hospodár.z r.2017-zost.na BU</t>
  </si>
  <si>
    <t>Ledrov spol s ro.o. LR-splátka návratnej pôžičky z rozp.obce-splát.kalendár</t>
  </si>
  <si>
    <t>očakávaná</t>
  </si>
  <si>
    <t>DHZ LR-termokamery</t>
  </si>
  <si>
    <t>ZŠ-príjmy  za stravu bez režijných nákl-RO rozpočtované</t>
  </si>
  <si>
    <t>MŠ-príjmy za stravu bez režijných nákl-RO rozpočtované</t>
  </si>
  <si>
    <t>72f</t>
  </si>
  <si>
    <t xml:space="preserve">Letné slávnosti,tlač fotodokument, občerstvenie pre hostí a futbalistov   </t>
  </si>
  <si>
    <t xml:space="preserve">Letné slávnosti-prenájom  nafuk, atrakcí a ozvučenie </t>
  </si>
  <si>
    <t>Letné slávnosti-zabezpečenie zdravotnej služby</t>
  </si>
  <si>
    <t>642002-02</t>
  </si>
  <si>
    <t>DHZ LR-príspevok  na zakúpenie štvorkolky-z rozp.obce</t>
  </si>
  <si>
    <t>Príjem z predaja požiarneho vozidla V3S</t>
  </si>
  <si>
    <t>Tribúna v areáli futbal.štadióna LR-realizácia rekonštrukcie, projekt,bleskozvod,</t>
  </si>
  <si>
    <t>z prenajatých pozemkov-Koyš, Rác,Korbelová,Prekop</t>
  </si>
  <si>
    <t>23100-01</t>
  </si>
  <si>
    <t>Kúpa pozemku-od p.CHudadovej HH, Pupákovej</t>
  </si>
  <si>
    <t>Rekonštrukcia miest.komunikácii Háj,Cintorín parkovisko Horenice,Kolónia,DružstevnáSúhr.,U Duba,Hliny,Medné</t>
  </si>
  <si>
    <t>V Lednických Rovniach 21.11.2018                                          Mgr. Marian Horečný</t>
  </si>
  <si>
    <t>ZŠ-vlastné rozpočtové príjmy-zahrnuté v rozpočte ZŠ-/ŠDK,úroky,nájom,/</t>
  </si>
  <si>
    <r>
      <rPr>
        <b/>
        <sz val="9"/>
        <rFont val="Arial CE"/>
        <family val="2"/>
        <charset val="238"/>
      </rPr>
      <t>Investičné akcie:</t>
    </r>
    <r>
      <rPr>
        <sz val="9"/>
        <rFont val="Arial CE"/>
        <family val="2"/>
        <charset val="238"/>
      </rPr>
      <t xml:space="preserve"> /Parkovacie plochy v obci,Budova sídla OcÚ-sobáška,Majer-úprava sídliska,</t>
    </r>
  </si>
  <si>
    <t xml:space="preserve">Exter.manažment-Projekt-Rekonštrukcia požiarnej zbrojnice LR,H.Hôrka-bežné  </t>
  </si>
  <si>
    <t>Rekonštrukcia verejného osvetlenia Ul.Sv.Anny a kaplnka</t>
  </si>
  <si>
    <t>Kód zdroja 3AB1- dotácie z európ.fondu reg.rozvoja, so spoluúčasťou zo  ŠR</t>
  </si>
  <si>
    <t>Kód zdroja 3AB2- EF životného prostredia-dotácie ,spoluúčasť ŠR</t>
  </si>
  <si>
    <t>Awiso-nájomné za automat-cintorín</t>
  </si>
  <si>
    <t>Kanc. vybavenie, stolička</t>
  </si>
  <si>
    <t>Opravy miest.komunikácii Háj,Cintorín parkovisko Horenice,Kolónia,DružstevnáSúhr.,U Duba,Hliny,Medné</t>
  </si>
  <si>
    <t>Priamy úver-na kapit.účasti obce r.2018/Zateplenie budovy OcÚ, Zberný dvor/-splátka istiny od r.2019</t>
  </si>
  <si>
    <t>Dom služieb-oprava strechy a žľabov</t>
  </si>
  <si>
    <t>5.úprava</t>
  </si>
  <si>
    <t>Pôvodný</t>
  </si>
  <si>
    <t>rozpočet</t>
  </si>
  <si>
    <t>Návrh 6.úpravy</t>
  </si>
  <si>
    <t>Posledná schv.</t>
  </si>
  <si>
    <t xml:space="preserve"> 5.úpravy </t>
  </si>
  <si>
    <t>5.úpravy</t>
  </si>
  <si>
    <t>schválený</t>
  </si>
  <si>
    <t>na 1-12/2018</t>
  </si>
  <si>
    <t>skutočnosť rozp.</t>
  </si>
  <si>
    <r>
      <t>B</t>
    </r>
    <r>
      <rPr>
        <sz val="8"/>
        <rFont val="Arial CE"/>
        <charset val="238"/>
      </rPr>
      <t xml:space="preserve">ankový úver-na kapit.výdavky-Zber.dvor-spoluúč.obce z EF,Zateplenie OcÚ,parkovisko za Domom služ. </t>
    </r>
  </si>
  <si>
    <t>Kód zdroja 71 - Zábezpeky</t>
  </si>
  <si>
    <t>Správne poplatky            -  matrika</t>
  </si>
  <si>
    <t xml:space="preserve">Správne poplatky            - výrub stromov </t>
  </si>
  <si>
    <t xml:space="preserve">Správne poplatky             - stavebný poriadok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</si>
</sst>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0" fontId="4" fillId="0" borderId="3" xfId="0" applyFont="1" applyBorder="1"/>
    <xf numFmtId="0" fontId="13" fillId="0" borderId="0" xfId="0" applyFont="1" applyFill="1" applyBorder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17" xfId="0" applyFont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7" fillId="0" borderId="0" xfId="0" applyNumberFormat="1" applyFont="1"/>
    <xf numFmtId="0" fontId="3" fillId="0" borderId="12" xfId="0" applyFont="1" applyBorder="1" applyAlignment="1">
      <alignment horizontal="right"/>
    </xf>
    <xf numFmtId="1" fontId="3" fillId="0" borderId="3" xfId="0" applyNumberFormat="1" applyFont="1" applyBorder="1"/>
    <xf numFmtId="1" fontId="4" fillId="0" borderId="17" xfId="0" applyNumberFormat="1" applyFont="1" applyBorder="1"/>
    <xf numFmtId="0" fontId="0" fillId="2" borderId="0" xfId="0" applyFill="1"/>
    <xf numFmtId="0" fontId="9" fillId="2" borderId="30" xfId="0" applyFont="1" applyFill="1" applyBorder="1"/>
    <xf numFmtId="0" fontId="18" fillId="0" borderId="0" xfId="0" applyFont="1"/>
    <xf numFmtId="0" fontId="15" fillId="0" borderId="0" xfId="0" applyFont="1"/>
    <xf numFmtId="0" fontId="17" fillId="0" borderId="0" xfId="0" applyFont="1" applyFill="1" applyBorder="1"/>
    <xf numFmtId="0" fontId="0" fillId="0" borderId="3" xfId="0" applyFont="1" applyBorder="1" applyAlignment="1">
      <alignment horizontal="right"/>
    </xf>
    <xf numFmtId="0" fontId="23" fillId="0" borderId="5" xfId="0" applyFont="1" applyBorder="1"/>
    <xf numFmtId="0" fontId="23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9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17" fillId="0" borderId="3" xfId="0" applyNumberFormat="1" applyFon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25" xfId="0" applyNumberFormat="1" applyFont="1" applyBorder="1"/>
    <xf numFmtId="1" fontId="4" fillId="0" borderId="3" xfId="0" applyNumberFormat="1" applyFont="1" applyFill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24" fillId="0" borderId="0" xfId="0" applyNumberFormat="1" applyFont="1" applyFill="1" applyBorder="1"/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3" xfId="0" applyFont="1" applyBorder="1"/>
    <xf numFmtId="0" fontId="17" fillId="0" borderId="2" xfId="0" applyFont="1" applyBorder="1" applyAlignment="1">
      <alignment horizontal="center"/>
    </xf>
    <xf numFmtId="2" fontId="4" fillId="0" borderId="15" xfId="0" applyNumberFormat="1" applyFont="1" applyBorder="1"/>
    <xf numFmtId="2" fontId="3" fillId="0" borderId="0" xfId="0" applyNumberFormat="1" applyFont="1" applyBorder="1"/>
    <xf numFmtId="0" fontId="19" fillId="0" borderId="9" xfId="0" applyFont="1" applyBorder="1"/>
    <xf numFmtId="0" fontId="20" fillId="0" borderId="3" xfId="0" applyFont="1" applyBorder="1"/>
    <xf numFmtId="0" fontId="17" fillId="0" borderId="9" xfId="0" applyFont="1" applyBorder="1"/>
    <xf numFmtId="1" fontId="0" fillId="0" borderId="15" xfId="0" applyNumberFormat="1" applyFont="1" applyBorder="1"/>
    <xf numFmtId="2" fontId="21" fillId="0" borderId="0" xfId="0" applyNumberFormat="1" applyFont="1"/>
    <xf numFmtId="0" fontId="2" fillId="2" borderId="0" xfId="0" applyFont="1" applyFill="1" applyBorder="1"/>
    <xf numFmtId="1" fontId="20" fillId="0" borderId="0" xfId="0" applyNumberFormat="1" applyFont="1" applyFill="1" applyBorder="1"/>
    <xf numFmtId="0" fontId="2" fillId="2" borderId="16" xfId="0" applyFont="1" applyFill="1" applyBorder="1"/>
    <xf numFmtId="0" fontId="21" fillId="0" borderId="3" xfId="0" applyFont="1" applyBorder="1" applyAlignment="1">
      <alignment horizontal="right"/>
    </xf>
    <xf numFmtId="0" fontId="21" fillId="0" borderId="3" xfId="0" applyFont="1" applyFill="1" applyBorder="1" applyAlignment="1">
      <alignment horizontal="right"/>
    </xf>
    <xf numFmtId="0" fontId="21" fillId="0" borderId="9" xfId="0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0" fontId="21" fillId="0" borderId="0" xfId="0" applyFont="1"/>
    <xf numFmtId="0" fontId="19" fillId="0" borderId="3" xfId="0" applyFont="1" applyBorder="1"/>
    <xf numFmtId="0" fontId="7" fillId="0" borderId="17" xfId="0" applyFont="1" applyBorder="1"/>
    <xf numFmtId="1" fontId="4" fillId="0" borderId="15" xfId="0" applyNumberFormat="1" applyFont="1" applyFill="1" applyBorder="1"/>
    <xf numFmtId="1" fontId="3" fillId="0" borderId="14" xfId="0" applyNumberFormat="1" applyFont="1" applyBorder="1"/>
    <xf numFmtId="0" fontId="11" fillId="2" borderId="6" xfId="0" applyFont="1" applyFill="1" applyBorder="1"/>
    <xf numFmtId="0" fontId="11" fillId="0" borderId="32" xfId="0" applyFont="1" applyBorder="1"/>
    <xf numFmtId="0" fontId="10" fillId="0" borderId="23" xfId="0" applyFont="1" applyBorder="1"/>
    <xf numFmtId="0" fontId="10" fillId="0" borderId="33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4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5" xfId="0" applyFont="1" applyBorder="1"/>
    <xf numFmtId="0" fontId="27" fillId="3" borderId="0" xfId="0" applyFont="1" applyFill="1" applyBorder="1"/>
    <xf numFmtId="0" fontId="28" fillId="3" borderId="0" xfId="0" applyFont="1" applyFill="1" applyBorder="1"/>
    <xf numFmtId="1" fontId="27" fillId="3" borderId="0" xfId="0" applyNumberFormat="1" applyFont="1" applyFill="1" applyBorder="1"/>
    <xf numFmtId="1" fontId="3" fillId="0" borderId="19" xfId="0" applyNumberFormat="1" applyFont="1" applyFill="1" applyBorder="1"/>
    <xf numFmtId="0" fontId="22" fillId="0" borderId="0" xfId="0" applyFont="1" applyBorder="1"/>
    <xf numFmtId="0" fontId="20" fillId="0" borderId="17" xfId="0" applyFont="1" applyBorder="1"/>
    <xf numFmtId="2" fontId="10" fillId="0" borderId="0" xfId="0" applyNumberFormat="1" applyFont="1" applyBorder="1"/>
    <xf numFmtId="1" fontId="25" fillId="0" borderId="0" xfId="0" applyNumberFormat="1" applyFont="1" applyFill="1" applyBorder="1"/>
    <xf numFmtId="0" fontId="20" fillId="0" borderId="17" xfId="0" applyFont="1" applyFill="1" applyBorder="1"/>
    <xf numFmtId="2" fontId="3" fillId="0" borderId="3" xfId="0" applyNumberFormat="1" applyFont="1" applyBorder="1"/>
    <xf numFmtId="2" fontId="4" fillId="0" borderId="3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2" borderId="14" xfId="0" applyNumberFormat="1" applyFont="1" applyFill="1" applyBorder="1"/>
    <xf numFmtId="2" fontId="3" fillId="0" borderId="0" xfId="0" applyNumberFormat="1" applyFont="1" applyFill="1" applyBorder="1"/>
    <xf numFmtId="2" fontId="3" fillId="2" borderId="19" xfId="0" applyNumberFormat="1" applyFont="1" applyFill="1" applyBorder="1"/>
    <xf numFmtId="2" fontId="3" fillId="0" borderId="14" xfId="0" applyNumberFormat="1" applyFont="1" applyFill="1" applyBorder="1"/>
    <xf numFmtId="2" fontId="4" fillId="0" borderId="0" xfId="0" applyNumberFormat="1" applyFont="1" applyFill="1" applyBorder="1"/>
    <xf numFmtId="2" fontId="27" fillId="3" borderId="0" xfId="0" applyNumberFormat="1" applyFont="1" applyFill="1" applyBorder="1"/>
    <xf numFmtId="2" fontId="4" fillId="2" borderId="0" xfId="0" applyNumberFormat="1" applyFont="1" applyFill="1" applyBorder="1"/>
    <xf numFmtId="2" fontId="20" fillId="0" borderId="0" xfId="0" applyNumberFormat="1" applyFont="1" applyFill="1" applyBorder="1"/>
    <xf numFmtId="0" fontId="29" fillId="2" borderId="0" xfId="0" applyFont="1" applyFill="1" applyBorder="1" applyAlignment="1">
      <alignment horizontal="center"/>
    </xf>
    <xf numFmtId="0" fontId="7" fillId="2" borderId="16" xfId="0" applyFont="1" applyFill="1" applyBorder="1"/>
    <xf numFmtId="0" fontId="2" fillId="2" borderId="30" xfId="0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31" xfId="0" applyFont="1" applyFill="1" applyBorder="1"/>
    <xf numFmtId="0" fontId="2" fillId="2" borderId="19" xfId="0" applyFont="1" applyFill="1" applyBorder="1"/>
    <xf numFmtId="0" fontId="7" fillId="2" borderId="19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9" fontId="1" fillId="0" borderId="0" xfId="1" applyFont="1"/>
    <xf numFmtId="0" fontId="31" fillId="0" borderId="0" xfId="0" applyFont="1"/>
    <xf numFmtId="0" fontId="32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" fontId="3" fillId="0" borderId="18" xfId="0" applyNumberFormat="1" applyFont="1" applyFill="1" applyBorder="1"/>
    <xf numFmtId="0" fontId="17" fillId="0" borderId="0" xfId="0" applyFont="1" applyBorder="1"/>
    <xf numFmtId="2" fontId="17" fillId="0" borderId="0" xfId="0" applyNumberFormat="1" applyFont="1" applyBorder="1"/>
    <xf numFmtId="1" fontId="17" fillId="0" borderId="0" xfId="0" applyNumberFormat="1" applyFont="1" applyBorder="1"/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0" fillId="0" borderId="9" xfId="0" applyFont="1" applyBorder="1"/>
    <xf numFmtId="2" fontId="3" fillId="4" borderId="0" xfId="0" applyNumberFormat="1" applyFont="1" applyFill="1" applyBorder="1"/>
    <xf numFmtId="0" fontId="1" fillId="0" borderId="3" xfId="0" applyFont="1" applyBorder="1"/>
    <xf numFmtId="0" fontId="19" fillId="0" borderId="3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9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Fill="1" applyBorder="1"/>
    <xf numFmtId="0" fontId="19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1" fontId="1" fillId="0" borderId="3" xfId="0" applyNumberFormat="1" applyFont="1" applyBorder="1"/>
    <xf numFmtId="0" fontId="3" fillId="0" borderId="14" xfId="0" applyFont="1" applyBorder="1" applyAlignment="1">
      <alignment horizontal="center"/>
    </xf>
    <xf numFmtId="2" fontId="3" fillId="0" borderId="15" xfId="0" applyNumberFormat="1" applyFont="1" applyBorder="1"/>
    <xf numFmtId="2" fontId="3" fillId="0" borderId="8" xfId="0" applyNumberFormat="1" applyFont="1" applyBorder="1"/>
    <xf numFmtId="2" fontId="4" fillId="0" borderId="9" xfId="0" applyNumberFormat="1" applyFont="1" applyFill="1" applyBorder="1"/>
    <xf numFmtId="2" fontId="3" fillId="0" borderId="12" xfId="0" applyNumberFormat="1" applyFont="1" applyBorder="1"/>
    <xf numFmtId="2" fontId="4" fillId="0" borderId="15" xfId="0" applyNumberFormat="1" applyFont="1" applyFill="1" applyBorder="1"/>
    <xf numFmtId="2" fontId="24" fillId="0" borderId="0" xfId="0" applyNumberFormat="1" applyFont="1" applyFill="1" applyBorder="1"/>
    <xf numFmtId="2" fontId="25" fillId="0" borderId="0" xfId="0" applyNumberFormat="1" applyFont="1" applyFill="1" applyBorder="1"/>
    <xf numFmtId="2" fontId="29" fillId="2" borderId="0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35" fillId="0" borderId="3" xfId="0" applyFont="1" applyBorder="1" applyAlignment="1">
      <alignment horizontal="right"/>
    </xf>
    <xf numFmtId="0" fontId="35" fillId="0" borderId="9" xfId="0" applyFont="1" applyBorder="1"/>
    <xf numFmtId="2" fontId="24" fillId="3" borderId="0" xfId="0" applyNumberFormat="1" applyFont="1" applyFill="1" applyBorder="1"/>
    <xf numFmtId="2" fontId="0" fillId="0" borderId="3" xfId="0" applyNumberFormat="1" applyFont="1" applyBorder="1"/>
    <xf numFmtId="2" fontId="4" fillId="0" borderId="17" xfId="0" applyNumberFormat="1" applyFont="1" applyBorder="1"/>
    <xf numFmtId="2" fontId="4" fillId="0" borderId="25" xfId="0" applyNumberFormat="1" applyFont="1" applyBorder="1"/>
    <xf numFmtId="2" fontId="0" fillId="0" borderId="15" xfId="0" applyNumberFormat="1" applyFont="1" applyBorder="1"/>
    <xf numFmtId="2" fontId="4" fillId="0" borderId="3" xfId="0" applyNumberFormat="1" applyFont="1" applyBorder="1" applyAlignment="1">
      <alignment horizontal="right"/>
    </xf>
    <xf numFmtId="2" fontId="8" fillId="0" borderId="0" xfId="0" applyNumberFormat="1" applyFont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center"/>
    </xf>
    <xf numFmtId="2" fontId="8" fillId="0" borderId="0" xfId="0" applyNumberFormat="1" applyFont="1" applyBorder="1"/>
    <xf numFmtId="9" fontId="1" fillId="0" borderId="3" xfId="1" applyFont="1" applyBorder="1"/>
    <xf numFmtId="2" fontId="1" fillId="0" borderId="3" xfId="0" applyNumberFormat="1" applyFont="1" applyBorder="1"/>
    <xf numFmtId="0" fontId="26" fillId="0" borderId="3" xfId="0" applyFont="1" applyBorder="1"/>
    <xf numFmtId="0" fontId="35" fillId="0" borderId="3" xfId="0" applyFont="1" applyFill="1" applyBorder="1"/>
    <xf numFmtId="2" fontId="1" fillId="0" borderId="15" xfId="0" applyNumberFormat="1" applyFont="1" applyBorder="1"/>
    <xf numFmtId="2" fontId="1" fillId="0" borderId="25" xfId="0" applyNumberFormat="1" applyFont="1" applyBorder="1"/>
    <xf numFmtId="1" fontId="10" fillId="0" borderId="0" xfId="0" applyNumberFormat="1" applyFont="1"/>
    <xf numFmtId="1" fontId="32" fillId="0" borderId="0" xfId="0" applyNumberFormat="1" applyFont="1"/>
    <xf numFmtId="1" fontId="24" fillId="0" borderId="0" xfId="0" applyNumberFormat="1" applyFont="1" applyBorder="1"/>
    <xf numFmtId="1" fontId="1" fillId="0" borderId="9" xfId="0" applyNumberFormat="1" applyFont="1" applyBorder="1"/>
    <xf numFmtId="2" fontId="1" fillId="0" borderId="9" xfId="0" applyNumberFormat="1" applyFont="1" applyBorder="1"/>
    <xf numFmtId="0" fontId="20" fillId="0" borderId="15" xfId="0" applyFont="1" applyBorder="1"/>
    <xf numFmtId="1" fontId="1" fillId="0" borderId="15" xfId="0" applyNumberFormat="1" applyFont="1" applyFill="1" applyBorder="1"/>
    <xf numFmtId="1" fontId="1" fillId="0" borderId="15" xfId="0" applyNumberFormat="1" applyFont="1" applyBorder="1"/>
    <xf numFmtId="0" fontId="36" fillId="0" borderId="12" xfId="0" applyFont="1" applyBorder="1"/>
    <xf numFmtId="0" fontId="36" fillId="0" borderId="4" xfId="0" applyFont="1" applyBorder="1"/>
    <xf numFmtId="0" fontId="9" fillId="0" borderId="0" xfId="0" applyFont="1" applyBorder="1"/>
    <xf numFmtId="0" fontId="7" fillId="0" borderId="0" xfId="0" applyFont="1" applyBorder="1"/>
    <xf numFmtId="0" fontId="10" fillId="0" borderId="0" xfId="0" applyFont="1" applyBorder="1"/>
    <xf numFmtId="0" fontId="26" fillId="0" borderId="9" xfId="0" applyFont="1" applyBorder="1"/>
    <xf numFmtId="1" fontId="30" fillId="0" borderId="0" xfId="0" applyNumberFormat="1" applyFont="1" applyBorder="1"/>
    <xf numFmtId="2" fontId="30" fillId="0" borderId="0" xfId="0" applyNumberFormat="1" applyFont="1" applyBorder="1"/>
    <xf numFmtId="0" fontId="16" fillId="0" borderId="0" xfId="0" applyFont="1" applyFill="1" applyBorder="1"/>
    <xf numFmtId="0" fontId="2" fillId="2" borderId="22" xfId="0" applyFont="1" applyFill="1" applyBorder="1"/>
    <xf numFmtId="0" fontId="36" fillId="0" borderId="8" xfId="0" applyFont="1" applyBorder="1"/>
    <xf numFmtId="0" fontId="36" fillId="0" borderId="3" xfId="0" applyFont="1" applyBorder="1"/>
    <xf numFmtId="0" fontId="36" fillId="0" borderId="3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6" xfId="0" applyFont="1" applyFill="1" applyBorder="1"/>
    <xf numFmtId="0" fontId="2" fillId="2" borderId="19" xfId="0" applyFont="1" applyFill="1" applyBorder="1" applyAlignment="1">
      <alignment horizontal="center"/>
    </xf>
    <xf numFmtId="0" fontId="37" fillId="0" borderId="3" xfId="0" applyFont="1" applyBorder="1"/>
    <xf numFmtId="0" fontId="38" fillId="0" borderId="3" xfId="0" applyFont="1" applyBorder="1" applyAlignment="1">
      <alignment horizontal="right"/>
    </xf>
    <xf numFmtId="0" fontId="38" fillId="0" borderId="3" xfId="0" applyFont="1" applyBorder="1"/>
    <xf numFmtId="1" fontId="38" fillId="0" borderId="3" xfId="0" applyNumberFormat="1" applyFont="1" applyBorder="1"/>
    <xf numFmtId="2" fontId="38" fillId="0" borderId="3" xfId="0" applyNumberFormat="1" applyFont="1" applyBorder="1"/>
    <xf numFmtId="1" fontId="38" fillId="0" borderId="9" xfId="0" applyNumberFormat="1" applyFont="1" applyBorder="1"/>
    <xf numFmtId="1" fontId="4" fillId="0" borderId="8" xfId="0" applyNumberFormat="1" applyFont="1" applyBorder="1"/>
    <xf numFmtId="1" fontId="38" fillId="0" borderId="3" xfId="0" applyNumberFormat="1" applyFont="1" applyFill="1" applyBorder="1"/>
    <xf numFmtId="1" fontId="4" fillId="0" borderId="14" xfId="0" applyNumberFormat="1" applyFont="1" applyBorder="1"/>
    <xf numFmtId="1" fontId="4" fillId="4" borderId="14" xfId="0" applyNumberFormat="1" applyFont="1" applyFill="1" applyBorder="1"/>
    <xf numFmtId="1" fontId="0" fillId="0" borderId="0" xfId="0" applyNumberFormat="1" applyFill="1"/>
    <xf numFmtId="1" fontId="4" fillId="4" borderId="0" xfId="0" applyNumberFormat="1" applyFont="1" applyFill="1" applyBorder="1"/>
    <xf numFmtId="0" fontId="17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8" fillId="0" borderId="0" xfId="0" applyFont="1" applyBorder="1"/>
    <xf numFmtId="1" fontId="38" fillId="0" borderId="0" xfId="0" applyNumberFormat="1" applyFont="1" applyBorder="1"/>
    <xf numFmtId="2" fontId="38" fillId="0" borderId="0" xfId="0" applyNumberFormat="1" applyFont="1" applyBorder="1"/>
    <xf numFmtId="0" fontId="20" fillId="0" borderId="0" xfId="0" applyFont="1" applyBorder="1" applyAlignment="1">
      <alignment horizontal="center"/>
    </xf>
    <xf numFmtId="1" fontId="1" fillId="0" borderId="0" xfId="0" applyNumberFormat="1" applyFont="1" applyBorder="1"/>
    <xf numFmtId="1" fontId="0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2" fontId="4" fillId="0" borderId="37" xfId="0" applyNumberFormat="1" applyFont="1" applyBorder="1"/>
    <xf numFmtId="2" fontId="4" fillId="0" borderId="4" xfId="0" applyNumberFormat="1" applyFont="1" applyBorder="1"/>
    <xf numFmtId="1" fontId="38" fillId="0" borderId="38" xfId="0" applyNumberFormat="1" applyFont="1" applyBorder="1"/>
    <xf numFmtId="1" fontId="38" fillId="0" borderId="8" xfId="0" applyNumberFormat="1" applyFont="1" applyBorder="1"/>
    <xf numFmtId="1" fontId="3" fillId="4" borderId="19" xfId="0" applyNumberFormat="1" applyFont="1" applyFill="1" applyBorder="1"/>
    <xf numFmtId="1" fontId="38" fillId="4" borderId="14" xfId="0" applyNumberFormat="1" applyFont="1" applyFill="1" applyBorder="1"/>
    <xf numFmtId="1" fontId="38" fillId="0" borderId="17" xfId="0" applyNumberFormat="1" applyFont="1" applyBorder="1"/>
    <xf numFmtId="1" fontId="3" fillId="4" borderId="14" xfId="0" applyNumberFormat="1" applyFont="1" applyFill="1" applyBorder="1"/>
    <xf numFmtId="0" fontId="0" fillId="0" borderId="0" xfId="0" applyFont="1" applyBorder="1"/>
    <xf numFmtId="2" fontId="3" fillId="0" borderId="19" xfId="0" applyNumberFormat="1" applyFont="1" applyFill="1" applyBorder="1"/>
    <xf numFmtId="2" fontId="3" fillId="0" borderId="14" xfId="0" applyNumberFormat="1" applyFont="1" applyBorder="1"/>
    <xf numFmtId="2" fontId="3" fillId="0" borderId="18" xfId="0" applyNumberFormat="1" applyFont="1" applyFill="1" applyBorder="1"/>
    <xf numFmtId="2" fontId="3" fillId="0" borderId="9" xfId="0" applyNumberFormat="1" applyFont="1" applyBorder="1"/>
    <xf numFmtId="2" fontId="3" fillId="0" borderId="11" xfId="0" applyNumberFormat="1" applyFont="1" applyBorder="1"/>
    <xf numFmtId="2" fontId="3" fillId="4" borderId="19" xfId="0" applyNumberFormat="1" applyFont="1" applyFill="1" applyBorder="1"/>
    <xf numFmtId="2" fontId="17" fillId="0" borderId="3" xfId="0" applyNumberFormat="1" applyFont="1" applyBorder="1"/>
    <xf numFmtId="1" fontId="29" fillId="0" borderId="0" xfId="0" applyNumberFormat="1" applyFont="1" applyFill="1" applyBorder="1"/>
    <xf numFmtId="2" fontId="3" fillId="0" borderId="9" xfId="0" applyNumberFormat="1" applyFont="1" applyFill="1" applyBorder="1"/>
    <xf numFmtId="2" fontId="38" fillId="0" borderId="3" xfId="0" applyNumberFormat="1" applyFont="1" applyFill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0"/>
  <sheetViews>
    <sheetView topLeftCell="A538" zoomScale="67" zoomScaleNormal="67" zoomScalePageLayoutView="58" workbookViewId="0">
      <selection activeCell="R549" sqref="R549"/>
    </sheetView>
  </sheetViews>
  <sheetFormatPr defaultRowHeight="12.75" x14ac:dyDescent="0.2"/>
  <cols>
    <col min="1" max="1" width="3" customWidth="1"/>
    <col min="2" max="2" width="6.140625" customWidth="1"/>
    <col min="3" max="3" width="10.42578125" customWidth="1"/>
    <col min="4" max="4" width="6.85546875" customWidth="1"/>
    <col min="5" max="5" width="71.42578125" customWidth="1"/>
    <col min="6" max="6" width="11.28515625" customWidth="1"/>
    <col min="7" max="7" width="12.42578125" customWidth="1"/>
    <col min="8" max="8" width="17.28515625" customWidth="1"/>
    <col min="9" max="9" width="8" customWidth="1"/>
    <col min="10" max="11" width="15.85546875" customWidth="1"/>
    <col min="12" max="12" width="15.85546875" hidden="1" customWidth="1"/>
    <col min="13" max="16" width="12.28515625" hidden="1" customWidth="1"/>
    <col min="17" max="17" width="24.140625" customWidth="1"/>
    <col min="18" max="23" width="12.28515625" customWidth="1"/>
    <col min="24" max="24" width="20.7109375" customWidth="1"/>
  </cols>
  <sheetData>
    <row r="1" spans="1:12" ht="18" x14ac:dyDescent="0.25">
      <c r="A1" s="50"/>
      <c r="B1" s="50"/>
      <c r="C1" s="39" t="s">
        <v>770</v>
      </c>
      <c r="E1" s="39"/>
      <c r="F1" s="39"/>
      <c r="G1" s="39"/>
      <c r="H1" s="39"/>
      <c r="I1" s="39"/>
      <c r="J1" s="39"/>
      <c r="K1" s="39"/>
      <c r="L1" s="39"/>
    </row>
    <row r="2" spans="1:12" ht="18" x14ac:dyDescent="0.25">
      <c r="A2" s="22"/>
      <c r="B2" s="22"/>
      <c r="C2" s="36"/>
      <c r="D2" s="39" t="s">
        <v>269</v>
      </c>
      <c r="E2" s="39"/>
      <c r="F2" s="39"/>
      <c r="G2" s="39"/>
      <c r="H2" s="39"/>
      <c r="I2" s="39"/>
      <c r="J2" s="39"/>
      <c r="K2" s="39"/>
      <c r="L2" s="39"/>
    </row>
    <row r="3" spans="1:12" ht="16.5" thickBot="1" x14ac:dyDescent="0.3">
      <c r="E3" s="13" t="s">
        <v>346</v>
      </c>
      <c r="F3" s="13"/>
      <c r="G3" s="13"/>
      <c r="H3" s="13"/>
      <c r="I3" s="13"/>
      <c r="J3" s="13"/>
      <c r="K3" s="13"/>
      <c r="L3" s="13"/>
    </row>
    <row r="4" spans="1:12" s="2" customFormat="1" ht="15.95" customHeight="1" x14ac:dyDescent="0.25">
      <c r="A4" s="169" t="s">
        <v>543</v>
      </c>
      <c r="B4" s="169" t="s">
        <v>7</v>
      </c>
      <c r="C4" s="240" t="s">
        <v>8</v>
      </c>
      <c r="D4" s="169" t="s">
        <v>9</v>
      </c>
      <c r="E4" s="141"/>
      <c r="F4" s="169" t="s">
        <v>975</v>
      </c>
      <c r="G4" s="251" t="s">
        <v>978</v>
      </c>
      <c r="H4" s="169" t="s">
        <v>767</v>
      </c>
      <c r="I4" s="251" t="s">
        <v>768</v>
      </c>
      <c r="J4" s="169" t="s">
        <v>977</v>
      </c>
      <c r="K4" s="340"/>
      <c r="L4" s="340"/>
    </row>
    <row r="5" spans="1:12" s="2" customFormat="1" ht="15.95" customHeight="1" x14ac:dyDescent="0.25">
      <c r="A5" s="170" t="s">
        <v>544</v>
      </c>
      <c r="B5" s="170" t="s">
        <v>10</v>
      </c>
      <c r="C5" s="241" t="s">
        <v>11</v>
      </c>
      <c r="D5" s="170" t="s">
        <v>12</v>
      </c>
      <c r="E5" s="150" t="s">
        <v>13</v>
      </c>
      <c r="F5" s="317" t="s">
        <v>981</v>
      </c>
      <c r="G5" s="252" t="s">
        <v>974</v>
      </c>
      <c r="H5" s="170" t="s">
        <v>979</v>
      </c>
      <c r="I5" s="252" t="s">
        <v>980</v>
      </c>
      <c r="J5" s="170" t="s">
        <v>946</v>
      </c>
      <c r="K5" s="340"/>
      <c r="L5" s="340"/>
    </row>
    <row r="6" spans="1:12" s="2" customFormat="1" ht="15.95" customHeight="1" thickBot="1" x14ac:dyDescent="0.3">
      <c r="A6" s="170" t="s">
        <v>294</v>
      </c>
      <c r="B6" s="170" t="s">
        <v>315</v>
      </c>
      <c r="C6" s="242"/>
      <c r="D6" s="243"/>
      <c r="E6" s="142"/>
      <c r="F6" s="170" t="s">
        <v>976</v>
      </c>
      <c r="G6" s="252" t="s">
        <v>393</v>
      </c>
      <c r="H6" s="317" t="s">
        <v>393</v>
      </c>
      <c r="I6" s="317" t="s">
        <v>393</v>
      </c>
      <c r="J6" s="170" t="s">
        <v>983</v>
      </c>
      <c r="K6" s="340"/>
      <c r="L6" s="340"/>
    </row>
    <row r="7" spans="1:12" ht="15.95" customHeight="1" thickBot="1" x14ac:dyDescent="0.3">
      <c r="A7" s="244"/>
      <c r="B7" s="245" t="s">
        <v>316</v>
      </c>
      <c r="C7" s="246"/>
      <c r="D7" s="245"/>
      <c r="E7" s="38"/>
      <c r="F7" s="267" t="s">
        <v>697</v>
      </c>
      <c r="G7" s="267" t="s">
        <v>697</v>
      </c>
      <c r="H7" s="267" t="s">
        <v>769</v>
      </c>
      <c r="I7" s="267" t="s">
        <v>769</v>
      </c>
      <c r="J7" s="267" t="s">
        <v>982</v>
      </c>
      <c r="K7" s="123"/>
      <c r="L7" s="123"/>
    </row>
    <row r="8" spans="1:12" ht="15.95" customHeight="1" thickBot="1" x14ac:dyDescent="0.3">
      <c r="A8" s="319"/>
      <c r="B8" s="228"/>
      <c r="C8" s="228"/>
      <c r="D8" s="228"/>
      <c r="E8" s="320" t="s">
        <v>372</v>
      </c>
      <c r="F8" s="318" t="s">
        <v>318</v>
      </c>
      <c r="G8" s="318" t="s">
        <v>318</v>
      </c>
      <c r="H8" s="318" t="s">
        <v>318</v>
      </c>
      <c r="I8" s="318" t="s">
        <v>318</v>
      </c>
      <c r="J8" s="318" t="s">
        <v>318</v>
      </c>
      <c r="K8" s="334"/>
      <c r="L8" s="334"/>
    </row>
    <row r="9" spans="1:12" s="10" customFormat="1" ht="15.95" customHeight="1" x14ac:dyDescent="0.25">
      <c r="A9" s="12" t="s">
        <v>293</v>
      </c>
      <c r="B9" s="12"/>
      <c r="C9" s="13"/>
      <c r="D9" s="13"/>
      <c r="E9" s="13"/>
      <c r="F9" s="13"/>
      <c r="G9" s="13"/>
      <c r="H9" s="13"/>
      <c r="I9" s="131"/>
      <c r="J9" s="13"/>
      <c r="K9" s="13"/>
      <c r="L9" s="13"/>
    </row>
    <row r="10" spans="1:12" s="2" customFormat="1" ht="15.95" customHeight="1" x14ac:dyDescent="0.25">
      <c r="A10" s="41" t="s">
        <v>424</v>
      </c>
      <c r="B10" s="43" t="s">
        <v>425</v>
      </c>
      <c r="C10" s="44"/>
      <c r="D10" s="45"/>
      <c r="E10" s="45"/>
      <c r="F10" s="45"/>
      <c r="G10" s="45"/>
      <c r="H10" s="45"/>
      <c r="I10" s="14"/>
      <c r="J10" s="41"/>
      <c r="K10" s="41"/>
      <c r="L10" s="41"/>
    </row>
    <row r="11" spans="1:12" ht="15.95" customHeight="1" x14ac:dyDescent="0.2">
      <c r="A11" s="53"/>
      <c r="B11" s="143"/>
      <c r="C11" s="80"/>
      <c r="D11" s="65"/>
      <c r="E11" s="65" t="s">
        <v>14</v>
      </c>
      <c r="F11" s="58"/>
      <c r="G11" s="58"/>
      <c r="H11" s="215"/>
      <c r="I11" s="58"/>
      <c r="J11" s="58"/>
      <c r="K11" s="66"/>
      <c r="L11" s="66"/>
    </row>
    <row r="12" spans="1:12" ht="15.95" customHeight="1" x14ac:dyDescent="0.2">
      <c r="A12" s="58" t="s">
        <v>395</v>
      </c>
      <c r="B12" s="144" t="s">
        <v>597</v>
      </c>
      <c r="C12" s="77">
        <v>611</v>
      </c>
      <c r="D12" s="53">
        <v>41</v>
      </c>
      <c r="E12" s="53" t="s">
        <v>15</v>
      </c>
      <c r="F12" s="60">
        <v>226413</v>
      </c>
      <c r="G12" s="60">
        <v>226413</v>
      </c>
      <c r="H12" s="216">
        <v>156135.59</v>
      </c>
      <c r="I12" s="60">
        <f>SUM(H12/G12)*100</f>
        <v>68.96052346817541</v>
      </c>
      <c r="J12" s="60">
        <v>226413</v>
      </c>
      <c r="K12" s="9"/>
      <c r="L12" s="9"/>
    </row>
    <row r="13" spans="1:12" ht="15.95" customHeight="1" x14ac:dyDescent="0.2">
      <c r="A13" s="53"/>
      <c r="B13" s="67"/>
      <c r="C13" s="183" t="s">
        <v>16</v>
      </c>
      <c r="D13" s="53">
        <v>41</v>
      </c>
      <c r="E13" s="53" t="s">
        <v>17</v>
      </c>
      <c r="F13" s="60">
        <v>79108</v>
      </c>
      <c r="G13" s="60">
        <v>79108</v>
      </c>
      <c r="H13" s="216">
        <v>56315.65</v>
      </c>
      <c r="I13" s="60">
        <f t="shared" ref="I13:I73" si="0">SUM(H13/G13)*100</f>
        <v>71.188312180816098</v>
      </c>
      <c r="J13" s="60">
        <v>79108</v>
      </c>
      <c r="K13" s="9"/>
      <c r="L13" s="9"/>
    </row>
    <row r="14" spans="1:12" ht="15.95" customHeight="1" x14ac:dyDescent="0.2">
      <c r="A14" s="53"/>
      <c r="B14" s="67"/>
      <c r="C14" s="77" t="s">
        <v>18</v>
      </c>
      <c r="D14" s="53">
        <v>41</v>
      </c>
      <c r="E14" s="53" t="s">
        <v>19</v>
      </c>
      <c r="F14" s="60">
        <v>62265</v>
      </c>
      <c r="G14" s="60">
        <v>62265</v>
      </c>
      <c r="H14" s="216">
        <v>43844.81</v>
      </c>
      <c r="I14" s="60">
        <f t="shared" si="0"/>
        <v>70.416461896731704</v>
      </c>
      <c r="J14" s="60">
        <v>62265</v>
      </c>
      <c r="K14" s="9"/>
      <c r="L14" s="9"/>
    </row>
    <row r="15" spans="1:12" ht="15.95" customHeight="1" x14ac:dyDescent="0.2">
      <c r="A15" s="53"/>
      <c r="B15" s="67"/>
      <c r="C15" s="77" t="s">
        <v>20</v>
      </c>
      <c r="D15" s="53">
        <v>111</v>
      </c>
      <c r="E15" s="53" t="s">
        <v>21</v>
      </c>
      <c r="F15" s="60">
        <v>381</v>
      </c>
      <c r="G15" s="60">
        <v>381</v>
      </c>
      <c r="H15" s="216">
        <v>384.17</v>
      </c>
      <c r="I15" s="60">
        <f t="shared" si="0"/>
        <v>100.83202099737534</v>
      </c>
      <c r="J15" s="60">
        <v>384</v>
      </c>
      <c r="K15" s="9"/>
      <c r="L15" s="9"/>
    </row>
    <row r="16" spans="1:12" ht="15.95" customHeight="1" x14ac:dyDescent="0.2">
      <c r="A16" s="53"/>
      <c r="B16" s="67"/>
      <c r="C16" s="77" t="s">
        <v>16</v>
      </c>
      <c r="D16" s="53">
        <v>41</v>
      </c>
      <c r="E16" s="53" t="s">
        <v>22</v>
      </c>
      <c r="F16" s="60">
        <v>21755</v>
      </c>
      <c r="G16" s="60">
        <v>21755</v>
      </c>
      <c r="H16" s="216">
        <v>16309.49</v>
      </c>
      <c r="I16" s="60">
        <f t="shared" si="0"/>
        <v>74.968926683521033</v>
      </c>
      <c r="J16" s="60">
        <v>21755</v>
      </c>
      <c r="K16" s="9"/>
      <c r="L16" s="9"/>
    </row>
    <row r="17" spans="1:12" ht="15.95" customHeight="1" x14ac:dyDescent="0.2">
      <c r="A17" s="53"/>
      <c r="B17" s="67"/>
      <c r="C17" s="77">
        <v>627000</v>
      </c>
      <c r="D17" s="53">
        <v>41</v>
      </c>
      <c r="E17" s="255" t="s">
        <v>805</v>
      </c>
      <c r="F17" s="60"/>
      <c r="G17" s="266">
        <v>5271</v>
      </c>
      <c r="H17" s="216">
        <v>3250.76</v>
      </c>
      <c r="I17" s="60">
        <f t="shared" si="0"/>
        <v>61.672547903623609</v>
      </c>
      <c r="J17" s="266">
        <v>5271</v>
      </c>
      <c r="K17" s="341"/>
      <c r="L17" s="341"/>
    </row>
    <row r="18" spans="1:12" ht="15.95" customHeight="1" x14ac:dyDescent="0.2">
      <c r="A18" s="53"/>
      <c r="B18" s="67"/>
      <c r="C18" s="77">
        <v>627001</v>
      </c>
      <c r="D18" s="53">
        <v>41</v>
      </c>
      <c r="E18" s="255" t="s">
        <v>804</v>
      </c>
      <c r="F18" s="60"/>
      <c r="G18" s="60">
        <v>1360</v>
      </c>
      <c r="H18" s="216">
        <v>873.32</v>
      </c>
      <c r="I18" s="60">
        <f t="shared" si="0"/>
        <v>64.214705882352945</v>
      </c>
      <c r="J18" s="60">
        <v>1360</v>
      </c>
      <c r="K18" s="9"/>
      <c r="L18" s="9"/>
    </row>
    <row r="19" spans="1:12" ht="15.95" customHeight="1" x14ac:dyDescent="0.2">
      <c r="A19" s="53"/>
      <c r="B19" s="67"/>
      <c r="C19" s="77">
        <v>625</v>
      </c>
      <c r="D19" s="53">
        <v>41</v>
      </c>
      <c r="E19" s="53" t="s">
        <v>448</v>
      </c>
      <c r="F19" s="60">
        <v>0</v>
      </c>
      <c r="G19" s="60">
        <v>0</v>
      </c>
      <c r="H19" s="216">
        <v>0</v>
      </c>
      <c r="I19" s="60">
        <v>0</v>
      </c>
      <c r="J19" s="60">
        <v>100</v>
      </c>
      <c r="K19" s="9"/>
      <c r="L19" s="9"/>
    </row>
    <row r="20" spans="1:12" ht="15.95" customHeight="1" x14ac:dyDescent="0.2">
      <c r="A20" s="53"/>
      <c r="B20" s="67"/>
      <c r="C20" s="77">
        <v>625</v>
      </c>
      <c r="D20" s="53">
        <v>41</v>
      </c>
      <c r="E20" s="255" t="s">
        <v>738</v>
      </c>
      <c r="F20" s="60">
        <v>0</v>
      </c>
      <c r="G20" s="60">
        <v>0</v>
      </c>
      <c r="H20" s="216">
        <v>88.95</v>
      </c>
      <c r="I20" s="60">
        <v>0</v>
      </c>
      <c r="J20" s="60">
        <v>350</v>
      </c>
      <c r="K20" s="9"/>
      <c r="L20" s="9"/>
    </row>
    <row r="21" spans="1:12" ht="15.95" customHeight="1" x14ac:dyDescent="0.2">
      <c r="A21" s="53"/>
      <c r="B21" s="67"/>
      <c r="C21" s="77">
        <v>631001</v>
      </c>
      <c r="D21" s="53">
        <v>41</v>
      </c>
      <c r="E21" s="53" t="s">
        <v>23</v>
      </c>
      <c r="F21" s="60">
        <v>200</v>
      </c>
      <c r="G21" s="60">
        <v>200</v>
      </c>
      <c r="H21" s="216">
        <v>200.02</v>
      </c>
      <c r="I21" s="60">
        <f t="shared" si="0"/>
        <v>100.01</v>
      </c>
      <c r="J21" s="60">
        <v>200</v>
      </c>
      <c r="K21" s="9"/>
      <c r="L21" s="9"/>
    </row>
    <row r="22" spans="1:12" ht="15.95" customHeight="1" x14ac:dyDescent="0.2">
      <c r="A22" s="53"/>
      <c r="B22" s="67"/>
      <c r="C22" s="77">
        <v>636001</v>
      </c>
      <c r="D22" s="53">
        <v>41</v>
      </c>
      <c r="E22" s="53" t="s">
        <v>24</v>
      </c>
      <c r="F22" s="60">
        <v>150</v>
      </c>
      <c r="G22" s="60">
        <v>150</v>
      </c>
      <c r="H22" s="216">
        <v>0</v>
      </c>
      <c r="I22" s="60">
        <f t="shared" si="0"/>
        <v>0</v>
      </c>
      <c r="J22" s="60">
        <v>100</v>
      </c>
      <c r="K22" s="9"/>
      <c r="L22" s="9"/>
    </row>
    <row r="23" spans="1:12" ht="15.95" customHeight="1" x14ac:dyDescent="0.2">
      <c r="A23" s="53"/>
      <c r="B23" s="67"/>
      <c r="C23" s="77">
        <v>632001</v>
      </c>
      <c r="D23" s="53">
        <v>41</v>
      </c>
      <c r="E23" s="53" t="s">
        <v>25</v>
      </c>
      <c r="F23" s="60">
        <v>3571</v>
      </c>
      <c r="G23" s="60">
        <v>3571</v>
      </c>
      <c r="H23" s="216">
        <v>2290.13</v>
      </c>
      <c r="I23" s="60">
        <f t="shared" si="0"/>
        <v>64.131335760291236</v>
      </c>
      <c r="J23" s="60">
        <v>2290</v>
      </c>
      <c r="K23" s="9"/>
      <c r="L23" s="9"/>
    </row>
    <row r="24" spans="1:12" ht="15.95" customHeight="1" x14ac:dyDescent="0.2">
      <c r="A24" s="53"/>
      <c r="B24" s="67"/>
      <c r="C24" s="183" t="s">
        <v>26</v>
      </c>
      <c r="D24" s="53">
        <v>41</v>
      </c>
      <c r="E24" s="53" t="s">
        <v>27</v>
      </c>
      <c r="F24" s="60">
        <v>1228</v>
      </c>
      <c r="G24" s="60">
        <v>1228</v>
      </c>
      <c r="H24" s="216">
        <v>740.74</v>
      </c>
      <c r="I24" s="60">
        <f t="shared" si="0"/>
        <v>60.320846905537465</v>
      </c>
      <c r="J24" s="60">
        <v>741</v>
      </c>
      <c r="K24" s="9"/>
      <c r="L24" s="9"/>
    </row>
    <row r="25" spans="1:12" ht="15.95" customHeight="1" x14ac:dyDescent="0.2">
      <c r="A25" s="53"/>
      <c r="B25" s="67"/>
      <c r="C25" s="183" t="s">
        <v>28</v>
      </c>
      <c r="D25" s="53">
        <v>41</v>
      </c>
      <c r="E25" s="53" t="s">
        <v>29</v>
      </c>
      <c r="F25" s="60">
        <v>12000</v>
      </c>
      <c r="G25" s="60">
        <v>12000</v>
      </c>
      <c r="H25" s="216">
        <v>1916.05</v>
      </c>
      <c r="I25" s="60">
        <f t="shared" si="0"/>
        <v>15.967083333333331</v>
      </c>
      <c r="J25" s="60">
        <v>12000</v>
      </c>
      <c r="K25" s="9"/>
      <c r="L25" s="9"/>
    </row>
    <row r="26" spans="1:12" ht="15.95" customHeight="1" x14ac:dyDescent="0.2">
      <c r="A26" s="53"/>
      <c r="B26" s="67"/>
      <c r="C26" s="183" t="s">
        <v>30</v>
      </c>
      <c r="D26" s="53">
        <v>41</v>
      </c>
      <c r="E26" s="53" t="s">
        <v>489</v>
      </c>
      <c r="F26" s="60">
        <v>1990</v>
      </c>
      <c r="G26" s="60">
        <v>1990</v>
      </c>
      <c r="H26" s="216">
        <v>773.85</v>
      </c>
      <c r="I26" s="60">
        <f t="shared" si="0"/>
        <v>38.886934673366838</v>
      </c>
      <c r="J26" s="60">
        <v>1990</v>
      </c>
      <c r="K26" s="9"/>
      <c r="L26" s="9"/>
    </row>
    <row r="27" spans="1:12" ht="15.95" customHeight="1" x14ac:dyDescent="0.2">
      <c r="A27" s="53"/>
      <c r="B27" s="67"/>
      <c r="C27" s="183" t="s">
        <v>31</v>
      </c>
      <c r="D27" s="53">
        <v>41</v>
      </c>
      <c r="E27" s="53" t="s">
        <v>32</v>
      </c>
      <c r="F27" s="60">
        <v>660</v>
      </c>
      <c r="G27" s="60">
        <v>660</v>
      </c>
      <c r="H27" s="216">
        <v>427.05</v>
      </c>
      <c r="I27" s="60">
        <f t="shared" si="0"/>
        <v>64.704545454545453</v>
      </c>
      <c r="J27" s="60">
        <v>660</v>
      </c>
      <c r="K27" s="9"/>
      <c r="L27" s="9"/>
    </row>
    <row r="28" spans="1:12" ht="15.95" customHeight="1" x14ac:dyDescent="0.2">
      <c r="A28" s="53"/>
      <c r="B28" s="67"/>
      <c r="C28" s="183" t="s">
        <v>33</v>
      </c>
      <c r="D28" s="53">
        <v>41</v>
      </c>
      <c r="E28" s="53" t="s">
        <v>34</v>
      </c>
      <c r="F28" s="60">
        <v>760</v>
      </c>
      <c r="G28" s="60">
        <v>760</v>
      </c>
      <c r="H28" s="216">
        <v>630.87</v>
      </c>
      <c r="I28" s="60">
        <f t="shared" si="0"/>
        <v>83.009210526315798</v>
      </c>
      <c r="J28" s="60">
        <v>760</v>
      </c>
      <c r="K28" s="9"/>
      <c r="L28" s="9"/>
    </row>
    <row r="29" spans="1:12" ht="15.95" customHeight="1" x14ac:dyDescent="0.2">
      <c r="A29" s="53"/>
      <c r="B29" s="67"/>
      <c r="C29" s="183" t="s">
        <v>35</v>
      </c>
      <c r="D29" s="53">
        <v>41</v>
      </c>
      <c r="E29" s="53" t="s">
        <v>36</v>
      </c>
      <c r="F29" s="60">
        <v>430</v>
      </c>
      <c r="G29" s="60">
        <v>430</v>
      </c>
      <c r="H29" s="216">
        <v>219.76</v>
      </c>
      <c r="I29" s="60">
        <f t="shared" si="0"/>
        <v>51.106976744186042</v>
      </c>
      <c r="J29" s="60">
        <v>430</v>
      </c>
      <c r="K29" s="9"/>
      <c r="L29" s="9"/>
    </row>
    <row r="30" spans="1:12" ht="15.95" customHeight="1" x14ac:dyDescent="0.2">
      <c r="A30" s="53"/>
      <c r="B30" s="67"/>
      <c r="C30" s="183">
        <v>632003</v>
      </c>
      <c r="D30" s="53">
        <v>41</v>
      </c>
      <c r="E30" s="53" t="s">
        <v>37</v>
      </c>
      <c r="F30" s="60">
        <v>5000</v>
      </c>
      <c r="G30" s="60">
        <v>5000</v>
      </c>
      <c r="H30" s="216">
        <v>2230.64</v>
      </c>
      <c r="I30" s="60">
        <f t="shared" si="0"/>
        <v>44.6128</v>
      </c>
      <c r="J30" s="60">
        <v>5000</v>
      </c>
      <c r="K30" s="9"/>
      <c r="L30" s="9"/>
    </row>
    <row r="31" spans="1:12" ht="15.95" customHeight="1" x14ac:dyDescent="0.2">
      <c r="A31" s="53"/>
      <c r="B31" s="67"/>
      <c r="C31" s="183" t="s">
        <v>38</v>
      </c>
      <c r="D31" s="53">
        <v>41</v>
      </c>
      <c r="E31" s="53" t="s">
        <v>39</v>
      </c>
      <c r="F31" s="60">
        <v>300</v>
      </c>
      <c r="G31" s="60">
        <v>300</v>
      </c>
      <c r="H31" s="216">
        <v>186.67</v>
      </c>
      <c r="I31" s="60">
        <f t="shared" si="0"/>
        <v>62.223333333333329</v>
      </c>
      <c r="J31" s="60">
        <v>300</v>
      </c>
      <c r="K31" s="9"/>
      <c r="L31" s="9"/>
    </row>
    <row r="32" spans="1:12" ht="15.95" customHeight="1" x14ac:dyDescent="0.2">
      <c r="A32" s="53"/>
      <c r="B32" s="67"/>
      <c r="C32" s="183" t="s">
        <v>40</v>
      </c>
      <c r="D32" s="53">
        <v>41</v>
      </c>
      <c r="E32" s="53" t="s">
        <v>564</v>
      </c>
      <c r="F32" s="60">
        <v>2100</v>
      </c>
      <c r="G32" s="60">
        <v>2100</v>
      </c>
      <c r="H32" s="216">
        <v>5509.01</v>
      </c>
      <c r="I32" s="60">
        <f t="shared" si="0"/>
        <v>262.33380952380952</v>
      </c>
      <c r="J32" s="60">
        <v>2100</v>
      </c>
      <c r="K32" s="9"/>
      <c r="L32" s="9"/>
    </row>
    <row r="33" spans="1:12" ht="15.95" customHeight="1" x14ac:dyDescent="0.2">
      <c r="A33" s="53"/>
      <c r="B33" s="67"/>
      <c r="C33" s="256" t="s">
        <v>40</v>
      </c>
      <c r="D33" s="53">
        <v>41</v>
      </c>
      <c r="E33" s="255" t="s">
        <v>806</v>
      </c>
      <c r="F33" s="60">
        <v>0</v>
      </c>
      <c r="G33" s="60">
        <v>0</v>
      </c>
      <c r="H33" s="216">
        <v>1798.42</v>
      </c>
      <c r="I33" s="60">
        <v>0</v>
      </c>
      <c r="J33" s="60">
        <v>1900</v>
      </c>
      <c r="K33" s="9"/>
      <c r="L33" s="9"/>
    </row>
    <row r="34" spans="1:12" ht="15.95" customHeight="1" x14ac:dyDescent="0.2">
      <c r="A34" s="53"/>
      <c r="B34" s="67"/>
      <c r="C34" s="77">
        <v>633001</v>
      </c>
      <c r="D34" s="53">
        <v>41</v>
      </c>
      <c r="E34" s="53" t="s">
        <v>658</v>
      </c>
      <c r="F34" s="60">
        <v>500</v>
      </c>
      <c r="G34" s="60">
        <v>500</v>
      </c>
      <c r="H34" s="216">
        <v>199.8</v>
      </c>
      <c r="I34" s="60">
        <f t="shared" si="0"/>
        <v>39.96</v>
      </c>
      <c r="J34" s="60">
        <v>500</v>
      </c>
      <c r="K34" s="9"/>
      <c r="L34" s="9"/>
    </row>
    <row r="35" spans="1:12" ht="15.95" customHeight="1" x14ac:dyDescent="0.2">
      <c r="A35" s="53"/>
      <c r="B35" s="67"/>
      <c r="C35" s="265" t="s">
        <v>807</v>
      </c>
      <c r="D35" s="53">
        <v>41</v>
      </c>
      <c r="E35" s="255" t="s">
        <v>808</v>
      </c>
      <c r="F35" s="60">
        <v>0</v>
      </c>
      <c r="G35" s="60">
        <v>0</v>
      </c>
      <c r="H35" s="216">
        <v>411.5</v>
      </c>
      <c r="I35" s="60">
        <v>0</v>
      </c>
      <c r="J35" s="60">
        <v>412</v>
      </c>
      <c r="K35" s="9"/>
      <c r="L35" s="9"/>
    </row>
    <row r="36" spans="1:12" ht="15.95" customHeight="1" x14ac:dyDescent="0.2">
      <c r="A36" s="53"/>
      <c r="B36" s="67"/>
      <c r="C36" s="265" t="s">
        <v>809</v>
      </c>
      <c r="D36" s="53">
        <v>41</v>
      </c>
      <c r="E36" s="255" t="s">
        <v>810</v>
      </c>
      <c r="F36" s="60">
        <v>0</v>
      </c>
      <c r="G36" s="60">
        <v>0</v>
      </c>
      <c r="H36" s="216">
        <v>2171.6</v>
      </c>
      <c r="I36" s="60">
        <v>0</v>
      </c>
      <c r="J36" s="60">
        <v>2172</v>
      </c>
      <c r="K36" s="9"/>
      <c r="L36" s="9"/>
    </row>
    <row r="37" spans="1:12" ht="15.95" customHeight="1" x14ac:dyDescent="0.2">
      <c r="A37" s="53"/>
      <c r="B37" s="67"/>
      <c r="C37" s="77">
        <v>633002</v>
      </c>
      <c r="D37" s="53">
        <v>41</v>
      </c>
      <c r="E37" s="255" t="s">
        <v>811</v>
      </c>
      <c r="F37" s="60">
        <v>0</v>
      </c>
      <c r="G37" s="60">
        <v>0</v>
      </c>
      <c r="H37" s="216">
        <v>606</v>
      </c>
      <c r="I37" s="60">
        <v>0</v>
      </c>
      <c r="J37" s="60">
        <v>606</v>
      </c>
      <c r="K37" s="9"/>
      <c r="L37" s="9"/>
    </row>
    <row r="38" spans="1:12" ht="15.95" customHeight="1" x14ac:dyDescent="0.2">
      <c r="A38" s="53"/>
      <c r="B38" s="67"/>
      <c r="C38" s="77">
        <v>633004</v>
      </c>
      <c r="D38" s="53">
        <v>41</v>
      </c>
      <c r="E38" s="53" t="s">
        <v>659</v>
      </c>
      <c r="F38" s="60">
        <v>5000</v>
      </c>
      <c r="G38" s="60">
        <v>5000</v>
      </c>
      <c r="H38" s="216">
        <v>395</v>
      </c>
      <c r="I38" s="60">
        <f t="shared" si="0"/>
        <v>7.9</v>
      </c>
      <c r="J38" s="60">
        <v>5000</v>
      </c>
      <c r="K38" s="9"/>
      <c r="L38" s="9"/>
    </row>
    <row r="39" spans="1:12" ht="15.95" customHeight="1" x14ac:dyDescent="0.2">
      <c r="A39" s="53"/>
      <c r="B39" s="67"/>
      <c r="C39" s="183" t="s">
        <v>42</v>
      </c>
      <c r="D39" s="53">
        <v>41</v>
      </c>
      <c r="E39" s="53" t="s">
        <v>586</v>
      </c>
      <c r="F39" s="60">
        <v>2000</v>
      </c>
      <c r="G39" s="60">
        <v>2000</v>
      </c>
      <c r="H39" s="216">
        <v>3281.32</v>
      </c>
      <c r="I39" s="60">
        <f t="shared" si="0"/>
        <v>164.066</v>
      </c>
      <c r="J39" s="60">
        <v>4000</v>
      </c>
      <c r="K39" s="9"/>
      <c r="L39" s="9"/>
    </row>
    <row r="40" spans="1:12" ht="15.95" customHeight="1" x14ac:dyDescent="0.2">
      <c r="A40" s="53"/>
      <c r="B40" s="67"/>
      <c r="C40" s="183" t="s">
        <v>43</v>
      </c>
      <c r="D40" s="53">
        <v>41</v>
      </c>
      <c r="E40" s="53" t="s">
        <v>587</v>
      </c>
      <c r="F40" s="60">
        <v>1000</v>
      </c>
      <c r="G40" s="60">
        <v>1000</v>
      </c>
      <c r="H40" s="216">
        <v>654.64</v>
      </c>
      <c r="I40" s="60">
        <f t="shared" si="0"/>
        <v>65.463999999999999</v>
      </c>
      <c r="J40" s="60">
        <v>1000</v>
      </c>
      <c r="K40" s="9"/>
      <c r="L40" s="9"/>
    </row>
    <row r="41" spans="1:12" ht="15.95" customHeight="1" x14ac:dyDescent="0.2">
      <c r="A41" s="53"/>
      <c r="B41" s="67"/>
      <c r="C41" s="183" t="s">
        <v>44</v>
      </c>
      <c r="D41" s="53">
        <v>41</v>
      </c>
      <c r="E41" s="53" t="s">
        <v>585</v>
      </c>
      <c r="F41" s="60">
        <v>4000</v>
      </c>
      <c r="G41" s="60">
        <v>4000</v>
      </c>
      <c r="H41" s="216">
        <v>2449.34</v>
      </c>
      <c r="I41" s="60">
        <f t="shared" si="0"/>
        <v>61.233500000000006</v>
      </c>
      <c r="J41" s="60">
        <v>4000</v>
      </c>
      <c r="K41" s="9"/>
      <c r="L41" s="9"/>
    </row>
    <row r="42" spans="1:12" ht="15.95" customHeight="1" x14ac:dyDescent="0.2">
      <c r="A42" s="53"/>
      <c r="B42" s="67"/>
      <c r="C42" s="183">
        <v>633006</v>
      </c>
      <c r="D42" s="53">
        <v>41</v>
      </c>
      <c r="E42" s="53" t="s">
        <v>4</v>
      </c>
      <c r="F42" s="60">
        <v>1500</v>
      </c>
      <c r="G42" s="60">
        <v>1500</v>
      </c>
      <c r="H42" s="216">
        <v>671.83</v>
      </c>
      <c r="I42" s="60">
        <f t="shared" si="0"/>
        <v>44.788666666666671</v>
      </c>
      <c r="J42" s="60">
        <v>1400</v>
      </c>
      <c r="K42" s="9"/>
      <c r="L42" s="9"/>
    </row>
    <row r="43" spans="1:12" ht="15.95" customHeight="1" x14ac:dyDescent="0.2">
      <c r="A43" s="53"/>
      <c r="B43" s="67"/>
      <c r="C43" s="183" t="s">
        <v>45</v>
      </c>
      <c r="D43" s="53">
        <v>41</v>
      </c>
      <c r="E43" s="53" t="s">
        <v>46</v>
      </c>
      <c r="F43" s="60">
        <v>200</v>
      </c>
      <c r="G43" s="60">
        <v>200</v>
      </c>
      <c r="H43" s="216">
        <v>294.05</v>
      </c>
      <c r="I43" s="60">
        <f t="shared" si="0"/>
        <v>147.02500000000001</v>
      </c>
      <c r="J43" s="60">
        <v>300</v>
      </c>
      <c r="K43" s="9"/>
      <c r="L43" s="9"/>
    </row>
    <row r="44" spans="1:12" ht="15.6" customHeight="1" x14ac:dyDescent="0.2">
      <c r="A44" s="53"/>
      <c r="B44" s="67"/>
      <c r="C44" s="183" t="s">
        <v>47</v>
      </c>
      <c r="D44" s="53">
        <v>41</v>
      </c>
      <c r="E44" s="53" t="s">
        <v>48</v>
      </c>
      <c r="F44" s="60">
        <v>660</v>
      </c>
      <c r="G44" s="60">
        <v>660</v>
      </c>
      <c r="H44" s="216">
        <v>0</v>
      </c>
      <c r="I44" s="60">
        <f t="shared" si="0"/>
        <v>0</v>
      </c>
      <c r="J44" s="60">
        <v>660</v>
      </c>
      <c r="K44" s="9"/>
      <c r="L44" s="9"/>
    </row>
    <row r="45" spans="1:12" ht="15.6" customHeight="1" x14ac:dyDescent="0.2">
      <c r="A45" s="53"/>
      <c r="B45" s="67"/>
      <c r="C45" s="183">
        <v>633009</v>
      </c>
      <c r="D45" s="53">
        <v>41</v>
      </c>
      <c r="E45" s="53" t="s">
        <v>49</v>
      </c>
      <c r="F45" s="60">
        <v>150</v>
      </c>
      <c r="G45" s="60">
        <v>150</v>
      </c>
      <c r="H45" s="216">
        <v>296.38</v>
      </c>
      <c r="I45" s="60">
        <f t="shared" si="0"/>
        <v>197.58666666666667</v>
      </c>
      <c r="J45" s="60">
        <v>300</v>
      </c>
      <c r="K45" s="9"/>
      <c r="L45" s="9"/>
    </row>
    <row r="46" spans="1:12" ht="15.6" customHeight="1" x14ac:dyDescent="0.2">
      <c r="A46" s="53"/>
      <c r="B46" s="67"/>
      <c r="C46" s="183">
        <v>633016</v>
      </c>
      <c r="D46" s="53">
        <v>41</v>
      </c>
      <c r="E46" s="53" t="s">
        <v>445</v>
      </c>
      <c r="F46" s="60">
        <v>1400</v>
      </c>
      <c r="G46" s="60">
        <v>1400</v>
      </c>
      <c r="H46" s="216">
        <v>1061.03</v>
      </c>
      <c r="I46" s="60">
        <f t="shared" si="0"/>
        <v>75.787857142857135</v>
      </c>
      <c r="J46" s="60">
        <v>1400</v>
      </c>
      <c r="K46" s="9"/>
      <c r="L46" s="9"/>
    </row>
    <row r="47" spans="1:12" ht="15.6" customHeight="1" x14ac:dyDescent="0.2">
      <c r="A47" s="53"/>
      <c r="B47" s="62"/>
      <c r="C47" s="183">
        <v>634001</v>
      </c>
      <c r="D47" s="53">
        <v>41</v>
      </c>
      <c r="E47" s="53" t="s">
        <v>542</v>
      </c>
      <c r="F47" s="60">
        <v>2200</v>
      </c>
      <c r="G47" s="60">
        <v>2200</v>
      </c>
      <c r="H47" s="216">
        <v>1367.76</v>
      </c>
      <c r="I47" s="60">
        <f t="shared" si="0"/>
        <v>62.170909090909085</v>
      </c>
      <c r="J47" s="60">
        <v>2200</v>
      </c>
      <c r="K47" s="9"/>
      <c r="L47" s="9"/>
    </row>
    <row r="48" spans="1:12" ht="15.6" customHeight="1" x14ac:dyDescent="0.2">
      <c r="A48" s="53"/>
      <c r="B48" s="67"/>
      <c r="C48" s="183" t="s">
        <v>50</v>
      </c>
      <c r="D48" s="53">
        <v>41</v>
      </c>
      <c r="E48" s="255" t="s">
        <v>812</v>
      </c>
      <c r="F48" s="60">
        <v>4500</v>
      </c>
      <c r="G48" s="60">
        <v>4500</v>
      </c>
      <c r="H48" s="216">
        <v>4169.37</v>
      </c>
      <c r="I48" s="60">
        <f t="shared" si="0"/>
        <v>92.652666666666661</v>
      </c>
      <c r="J48" s="60">
        <v>4500</v>
      </c>
      <c r="K48" s="9"/>
      <c r="L48" s="9"/>
    </row>
    <row r="49" spans="1:12" ht="15.6" customHeight="1" x14ac:dyDescent="0.2">
      <c r="A49" s="53"/>
      <c r="B49" s="67"/>
      <c r="C49" s="183" t="s">
        <v>2</v>
      </c>
      <c r="D49" s="53">
        <v>41</v>
      </c>
      <c r="E49" s="53" t="s">
        <v>3</v>
      </c>
      <c r="F49" s="60">
        <v>187</v>
      </c>
      <c r="G49" s="60">
        <v>187</v>
      </c>
      <c r="H49" s="216">
        <v>150.9</v>
      </c>
      <c r="I49" s="60">
        <f t="shared" si="0"/>
        <v>80.695187165775408</v>
      </c>
      <c r="J49" s="60">
        <v>187</v>
      </c>
      <c r="K49" s="9"/>
      <c r="L49" s="9"/>
    </row>
    <row r="50" spans="1:12" ht="15.6" customHeight="1" x14ac:dyDescent="0.2">
      <c r="A50" s="53"/>
      <c r="B50" s="67"/>
      <c r="C50" s="183">
        <v>634003</v>
      </c>
      <c r="D50" s="53">
        <v>41</v>
      </c>
      <c r="E50" s="53" t="s">
        <v>490</v>
      </c>
      <c r="F50" s="60">
        <v>800</v>
      </c>
      <c r="G50" s="60">
        <v>800</v>
      </c>
      <c r="H50" s="216">
        <v>1003.42</v>
      </c>
      <c r="I50" s="60">
        <f t="shared" si="0"/>
        <v>125.42750000000001</v>
      </c>
      <c r="J50" s="60">
        <v>1003</v>
      </c>
      <c r="K50" s="9"/>
      <c r="L50" s="9"/>
    </row>
    <row r="51" spans="1:12" ht="15.6" customHeight="1" x14ac:dyDescent="0.2">
      <c r="A51" s="53"/>
      <c r="B51" s="67"/>
      <c r="C51" s="183" t="s">
        <v>51</v>
      </c>
      <c r="D51" s="53">
        <v>41</v>
      </c>
      <c r="E51" s="53" t="s">
        <v>52</v>
      </c>
      <c r="F51" s="60">
        <v>2300</v>
      </c>
      <c r="G51" s="60">
        <v>2300</v>
      </c>
      <c r="H51" s="216">
        <v>879.66</v>
      </c>
      <c r="I51" s="60">
        <f t="shared" si="0"/>
        <v>38.246086956521737</v>
      </c>
      <c r="J51" s="60">
        <v>1000</v>
      </c>
      <c r="K51" s="9"/>
      <c r="L51" s="9"/>
    </row>
    <row r="52" spans="1:12" ht="15.6" customHeight="1" x14ac:dyDescent="0.2">
      <c r="A52" s="53"/>
      <c r="B52" s="67"/>
      <c r="C52" s="183">
        <v>635002</v>
      </c>
      <c r="D52" s="53">
        <v>41</v>
      </c>
      <c r="E52" s="53" t="s">
        <v>491</v>
      </c>
      <c r="F52" s="60">
        <v>400</v>
      </c>
      <c r="G52" s="60">
        <v>400</v>
      </c>
      <c r="H52" s="216">
        <v>0</v>
      </c>
      <c r="I52" s="60">
        <f t="shared" si="0"/>
        <v>0</v>
      </c>
      <c r="J52" s="60">
        <v>400</v>
      </c>
      <c r="K52" s="9"/>
      <c r="L52" s="9"/>
    </row>
    <row r="53" spans="1:12" ht="15.6" customHeight="1" x14ac:dyDescent="0.2">
      <c r="A53" s="53"/>
      <c r="B53" s="67"/>
      <c r="C53" s="183">
        <v>635004</v>
      </c>
      <c r="D53" s="53">
        <v>41</v>
      </c>
      <c r="E53" s="53" t="s">
        <v>54</v>
      </c>
      <c r="F53" s="60">
        <v>201</v>
      </c>
      <c r="G53" s="60">
        <v>201</v>
      </c>
      <c r="H53" s="216">
        <v>0</v>
      </c>
      <c r="I53" s="60">
        <f t="shared" si="0"/>
        <v>0</v>
      </c>
      <c r="J53" s="60">
        <v>201</v>
      </c>
      <c r="K53" s="9"/>
      <c r="L53" s="9"/>
    </row>
    <row r="54" spans="1:12" ht="15.6" customHeight="1" x14ac:dyDescent="0.2">
      <c r="A54" s="53"/>
      <c r="B54" s="67"/>
      <c r="C54" s="183">
        <v>635005</v>
      </c>
      <c r="D54" s="53">
        <v>41</v>
      </c>
      <c r="E54" s="53" t="s">
        <v>55</v>
      </c>
      <c r="F54" s="60">
        <v>1140</v>
      </c>
      <c r="G54" s="60">
        <v>1140</v>
      </c>
      <c r="H54" s="216">
        <v>477.01</v>
      </c>
      <c r="I54" s="60">
        <f t="shared" si="0"/>
        <v>41.842982456140348</v>
      </c>
      <c r="J54" s="60">
        <v>1140</v>
      </c>
      <c r="K54" s="9"/>
      <c r="L54" s="9"/>
    </row>
    <row r="55" spans="1:12" ht="15.6" customHeight="1" x14ac:dyDescent="0.2">
      <c r="A55" s="53"/>
      <c r="B55" s="53"/>
      <c r="C55" s="183" t="s">
        <v>56</v>
      </c>
      <c r="D55" s="53">
        <v>41</v>
      </c>
      <c r="E55" s="53" t="s">
        <v>57</v>
      </c>
      <c r="F55" s="60">
        <v>3500</v>
      </c>
      <c r="G55" s="60">
        <v>3500</v>
      </c>
      <c r="H55" s="216">
        <v>3515.37</v>
      </c>
      <c r="I55" s="60">
        <f t="shared" si="0"/>
        <v>100.43914285714285</v>
      </c>
      <c r="J55" s="60">
        <v>3515</v>
      </c>
      <c r="K55" s="9"/>
      <c r="L55" s="9"/>
    </row>
    <row r="56" spans="1:12" ht="15.6" customHeight="1" x14ac:dyDescent="0.2">
      <c r="A56" s="53"/>
      <c r="B56" s="67"/>
      <c r="C56" s="183" t="s">
        <v>58</v>
      </c>
      <c r="D56" s="53">
        <v>41</v>
      </c>
      <c r="E56" s="53" t="s">
        <v>715</v>
      </c>
      <c r="F56" s="60">
        <v>5200</v>
      </c>
      <c r="G56" s="60">
        <v>5200</v>
      </c>
      <c r="H56" s="216">
        <v>2307.6</v>
      </c>
      <c r="I56" s="60">
        <f t="shared" si="0"/>
        <v>44.376923076923077</v>
      </c>
      <c r="J56" s="60">
        <v>5200</v>
      </c>
      <c r="K56" s="9"/>
      <c r="L56" s="9"/>
    </row>
    <row r="57" spans="1:12" ht="15.6" customHeight="1" x14ac:dyDescent="0.2">
      <c r="A57" s="53"/>
      <c r="B57" s="67"/>
      <c r="C57" s="183" t="s">
        <v>492</v>
      </c>
      <c r="D57" s="53">
        <v>41</v>
      </c>
      <c r="E57" s="53" t="s">
        <v>493</v>
      </c>
      <c r="F57" s="60">
        <v>54</v>
      </c>
      <c r="G57" s="60">
        <v>54</v>
      </c>
      <c r="H57" s="216">
        <v>58.8</v>
      </c>
      <c r="I57" s="60">
        <f t="shared" si="0"/>
        <v>108.88888888888889</v>
      </c>
      <c r="J57" s="60">
        <v>59</v>
      </c>
      <c r="K57" s="9"/>
      <c r="L57" s="9"/>
    </row>
    <row r="58" spans="1:12" ht="15.6" customHeight="1" x14ac:dyDescent="0.2">
      <c r="A58" s="53"/>
      <c r="B58" s="67"/>
      <c r="C58" s="183" t="s">
        <v>59</v>
      </c>
      <c r="D58" s="53">
        <v>41</v>
      </c>
      <c r="E58" s="53" t="s">
        <v>267</v>
      </c>
      <c r="F58" s="60">
        <v>2000</v>
      </c>
      <c r="G58" s="60">
        <v>2000</v>
      </c>
      <c r="H58" s="216">
        <v>1194</v>
      </c>
      <c r="I58" s="60">
        <f t="shared" si="0"/>
        <v>59.699999999999996</v>
      </c>
      <c r="J58" s="60">
        <v>2000</v>
      </c>
      <c r="K58" s="9"/>
      <c r="L58" s="9"/>
    </row>
    <row r="59" spans="1:12" ht="15.6" customHeight="1" x14ac:dyDescent="0.2">
      <c r="A59" s="53"/>
      <c r="B59" s="67"/>
      <c r="C59" s="183">
        <v>637003</v>
      </c>
      <c r="D59" s="53">
        <v>41</v>
      </c>
      <c r="E59" s="53" t="s">
        <v>588</v>
      </c>
      <c r="F59" s="60">
        <v>84</v>
      </c>
      <c r="G59" s="60">
        <v>84</v>
      </c>
      <c r="H59" s="216">
        <v>1206</v>
      </c>
      <c r="I59" s="60">
        <f t="shared" si="0"/>
        <v>1435.7142857142858</v>
      </c>
      <c r="J59" s="60">
        <v>1206</v>
      </c>
      <c r="K59" s="9"/>
      <c r="L59" s="9"/>
    </row>
    <row r="60" spans="1:12" ht="15.6" customHeight="1" x14ac:dyDescent="0.2">
      <c r="A60" s="53"/>
      <c r="B60" s="67"/>
      <c r="C60" s="183" t="s">
        <v>589</v>
      </c>
      <c r="D60" s="53">
        <v>41</v>
      </c>
      <c r="E60" s="53" t="s">
        <v>590</v>
      </c>
      <c r="F60" s="60">
        <v>336</v>
      </c>
      <c r="G60" s="60">
        <v>336</v>
      </c>
      <c r="H60" s="216">
        <v>0</v>
      </c>
      <c r="I60" s="60">
        <f t="shared" si="0"/>
        <v>0</v>
      </c>
      <c r="J60" s="60">
        <v>336</v>
      </c>
      <c r="K60" s="9"/>
      <c r="L60" s="9"/>
    </row>
    <row r="61" spans="1:12" ht="15.6" customHeight="1" x14ac:dyDescent="0.2">
      <c r="A61" s="53"/>
      <c r="B61" s="67"/>
      <c r="C61" s="183" t="s">
        <v>350</v>
      </c>
      <c r="D61" s="53">
        <v>41</v>
      </c>
      <c r="E61" s="53" t="s">
        <v>351</v>
      </c>
      <c r="F61" s="60">
        <v>80</v>
      </c>
      <c r="G61" s="60">
        <v>80</v>
      </c>
      <c r="H61" s="216">
        <v>0</v>
      </c>
      <c r="I61" s="60">
        <f t="shared" si="0"/>
        <v>0</v>
      </c>
      <c r="J61" s="60">
        <v>80</v>
      </c>
      <c r="K61" s="9"/>
      <c r="L61" s="9"/>
    </row>
    <row r="62" spans="1:12" ht="15.6" customHeight="1" x14ac:dyDescent="0.2">
      <c r="A62" s="53"/>
      <c r="B62" s="67"/>
      <c r="C62" s="183" t="s">
        <v>591</v>
      </c>
      <c r="D62" s="53">
        <v>41</v>
      </c>
      <c r="E62" s="53" t="s">
        <v>592</v>
      </c>
      <c r="F62" s="60">
        <v>808</v>
      </c>
      <c r="G62" s="60">
        <v>808</v>
      </c>
      <c r="H62" s="216">
        <v>16.989999999999998</v>
      </c>
      <c r="I62" s="60">
        <f t="shared" si="0"/>
        <v>2.1027227722772275</v>
      </c>
      <c r="J62" s="60">
        <v>808</v>
      </c>
      <c r="K62" s="9"/>
      <c r="L62" s="9"/>
    </row>
    <row r="63" spans="1:12" ht="15.6" customHeight="1" x14ac:dyDescent="0.2">
      <c r="A63" s="53"/>
      <c r="B63" s="67"/>
      <c r="C63" s="183" t="s">
        <v>593</v>
      </c>
      <c r="D63" s="53">
        <v>41</v>
      </c>
      <c r="E63" s="53" t="s">
        <v>595</v>
      </c>
      <c r="F63" s="60">
        <v>0</v>
      </c>
      <c r="G63" s="60">
        <v>0</v>
      </c>
      <c r="H63" s="216">
        <v>0</v>
      </c>
      <c r="I63" s="60">
        <v>0</v>
      </c>
      <c r="J63" s="60">
        <v>0</v>
      </c>
      <c r="K63" s="9"/>
      <c r="L63" s="9"/>
    </row>
    <row r="64" spans="1:12" ht="15.6" customHeight="1" x14ac:dyDescent="0.2">
      <c r="A64" s="53"/>
      <c r="B64" s="67"/>
      <c r="C64" s="183">
        <v>637011</v>
      </c>
      <c r="D64" s="53">
        <v>41</v>
      </c>
      <c r="E64" s="53" t="s">
        <v>594</v>
      </c>
      <c r="F64" s="60">
        <v>1500</v>
      </c>
      <c r="G64" s="60">
        <v>1500</v>
      </c>
      <c r="H64" s="216">
        <v>1390</v>
      </c>
      <c r="I64" s="60">
        <f t="shared" si="0"/>
        <v>92.666666666666657</v>
      </c>
      <c r="J64" s="60">
        <v>1500</v>
      </c>
      <c r="K64" s="9"/>
      <c r="L64" s="9"/>
    </row>
    <row r="65" spans="1:23" ht="15.6" customHeight="1" x14ac:dyDescent="0.2">
      <c r="A65" s="53"/>
      <c r="B65" s="67"/>
      <c r="C65" s="183">
        <v>637012</v>
      </c>
      <c r="D65" s="53">
        <v>41</v>
      </c>
      <c r="E65" s="53" t="s">
        <v>329</v>
      </c>
      <c r="F65" s="60">
        <v>847</v>
      </c>
      <c r="G65" s="60">
        <v>847</v>
      </c>
      <c r="H65" s="216">
        <v>3887.51</v>
      </c>
      <c r="I65" s="60">
        <f t="shared" si="0"/>
        <v>458.97402597402606</v>
      </c>
      <c r="J65" s="60">
        <v>4000</v>
      </c>
      <c r="K65" s="9"/>
      <c r="L65" s="9"/>
    </row>
    <row r="66" spans="1:23" ht="15.6" customHeight="1" x14ac:dyDescent="0.2">
      <c r="A66" s="53"/>
      <c r="B66" s="67"/>
      <c r="C66" s="183">
        <v>637014</v>
      </c>
      <c r="D66" s="53">
        <v>41</v>
      </c>
      <c r="E66" s="53" t="s">
        <v>60</v>
      </c>
      <c r="F66" s="60">
        <v>8060</v>
      </c>
      <c r="G66" s="60">
        <v>8060</v>
      </c>
      <c r="H66" s="216">
        <v>7127.29</v>
      </c>
      <c r="I66" s="60">
        <f t="shared" si="0"/>
        <v>88.427915632754335</v>
      </c>
      <c r="J66" s="60">
        <v>8060</v>
      </c>
      <c r="K66" s="9"/>
      <c r="L66" s="9"/>
      <c r="O66" s="3"/>
    </row>
    <row r="67" spans="1:23" ht="15.6" customHeight="1" x14ac:dyDescent="0.2">
      <c r="A67" s="53"/>
      <c r="B67" s="67"/>
      <c r="C67" s="183" t="s">
        <v>61</v>
      </c>
      <c r="D67" s="53">
        <v>41</v>
      </c>
      <c r="E67" s="53" t="s">
        <v>62</v>
      </c>
      <c r="F67" s="60">
        <v>3100</v>
      </c>
      <c r="G67" s="60">
        <v>3100</v>
      </c>
      <c r="H67" s="216">
        <v>3095.94</v>
      </c>
      <c r="I67" s="60">
        <f t="shared" si="0"/>
        <v>99.869032258064522</v>
      </c>
      <c r="J67" s="60">
        <v>3100</v>
      </c>
      <c r="K67" s="9"/>
      <c r="L67" s="9"/>
    </row>
    <row r="68" spans="1:23" ht="15.6" customHeight="1" x14ac:dyDescent="0.2">
      <c r="A68" s="53"/>
      <c r="B68" s="67"/>
      <c r="C68" s="183" t="s">
        <v>63</v>
      </c>
      <c r="D68" s="53">
        <v>41</v>
      </c>
      <c r="E68" s="53" t="s">
        <v>633</v>
      </c>
      <c r="F68" s="60">
        <v>1100</v>
      </c>
      <c r="G68" s="60">
        <v>1100</v>
      </c>
      <c r="H68" s="216">
        <v>1518.89</v>
      </c>
      <c r="I68" s="60">
        <f t="shared" si="0"/>
        <v>138.0809090909091</v>
      </c>
      <c r="J68" s="60">
        <v>1519</v>
      </c>
      <c r="K68" s="9"/>
      <c r="L68" s="9"/>
    </row>
    <row r="69" spans="1:23" ht="15.6" customHeight="1" x14ac:dyDescent="0.2">
      <c r="A69" s="53"/>
      <c r="B69" s="67"/>
      <c r="C69" s="77">
        <v>637016</v>
      </c>
      <c r="D69" s="53">
        <v>41</v>
      </c>
      <c r="E69" s="53" t="s">
        <v>64</v>
      </c>
      <c r="F69" s="60">
        <v>3500</v>
      </c>
      <c r="G69" s="60">
        <v>3500</v>
      </c>
      <c r="H69" s="216">
        <v>2734</v>
      </c>
      <c r="I69" s="60">
        <f t="shared" si="0"/>
        <v>78.114285714285714</v>
      </c>
      <c r="J69" s="60">
        <v>3500</v>
      </c>
      <c r="K69" s="9"/>
      <c r="L69" s="9"/>
    </row>
    <row r="70" spans="1:23" ht="15.6" customHeight="1" x14ac:dyDescent="0.2">
      <c r="A70" s="53"/>
      <c r="B70" s="67"/>
      <c r="C70" s="77">
        <v>637023</v>
      </c>
      <c r="D70" s="53">
        <v>41</v>
      </c>
      <c r="E70" s="53" t="s">
        <v>330</v>
      </c>
      <c r="F70" s="60">
        <v>600</v>
      </c>
      <c r="G70" s="60">
        <v>600</v>
      </c>
      <c r="H70" s="216">
        <v>0</v>
      </c>
      <c r="I70" s="60">
        <f t="shared" si="0"/>
        <v>0</v>
      </c>
      <c r="J70" s="60">
        <v>0</v>
      </c>
      <c r="K70" s="9"/>
      <c r="L70" s="9"/>
    </row>
    <row r="71" spans="1:23" ht="15.6" customHeight="1" x14ac:dyDescent="0.2">
      <c r="A71" s="53"/>
      <c r="B71" s="67"/>
      <c r="C71" s="77">
        <v>637004</v>
      </c>
      <c r="D71" s="53">
        <v>41</v>
      </c>
      <c r="E71" s="53" t="s">
        <v>446</v>
      </c>
      <c r="F71" s="60">
        <v>150</v>
      </c>
      <c r="G71" s="60">
        <v>150</v>
      </c>
      <c r="H71" s="216">
        <v>126.32</v>
      </c>
      <c r="I71" s="60">
        <f t="shared" si="0"/>
        <v>84.213333333333324</v>
      </c>
      <c r="J71" s="60">
        <v>150</v>
      </c>
      <c r="K71" s="9"/>
      <c r="L71" s="9"/>
    </row>
    <row r="72" spans="1:23" ht="15.6" customHeight="1" x14ac:dyDescent="0.2">
      <c r="A72" s="53"/>
      <c r="B72" s="67"/>
      <c r="C72" s="265" t="s">
        <v>813</v>
      </c>
      <c r="D72" s="53">
        <v>41</v>
      </c>
      <c r="E72" s="255" t="s">
        <v>936</v>
      </c>
      <c r="F72" s="60">
        <v>0</v>
      </c>
      <c r="G72" s="60">
        <v>0</v>
      </c>
      <c r="H72" s="216">
        <v>1656.48</v>
      </c>
      <c r="I72" s="60">
        <v>0</v>
      </c>
      <c r="J72" s="60">
        <v>1656</v>
      </c>
      <c r="K72" s="9"/>
      <c r="L72" s="9"/>
    </row>
    <row r="73" spans="1:23" ht="15.6" customHeight="1" x14ac:dyDescent="0.2">
      <c r="A73" s="53"/>
      <c r="B73" s="67"/>
      <c r="C73" s="77">
        <v>642015</v>
      </c>
      <c r="D73" s="53">
        <v>41</v>
      </c>
      <c r="E73" s="53" t="s">
        <v>475</v>
      </c>
      <c r="F73" s="60">
        <v>187</v>
      </c>
      <c r="G73" s="60">
        <v>187</v>
      </c>
      <c r="H73" s="216">
        <v>0</v>
      </c>
      <c r="I73" s="60">
        <f t="shared" si="0"/>
        <v>0</v>
      </c>
      <c r="J73" s="60">
        <v>187</v>
      </c>
      <c r="K73" s="9"/>
      <c r="L73" s="9"/>
    </row>
    <row r="74" spans="1:23" ht="15.6" customHeight="1" x14ac:dyDescent="0.2">
      <c r="A74" s="53"/>
      <c r="B74" s="53"/>
      <c r="C74" s="183" t="s">
        <v>497</v>
      </c>
      <c r="D74" s="53">
        <v>41</v>
      </c>
      <c r="E74" s="53" t="s">
        <v>498</v>
      </c>
      <c r="F74" s="60">
        <v>0</v>
      </c>
      <c r="G74" s="60">
        <v>0</v>
      </c>
      <c r="H74" s="216">
        <v>145.19999999999999</v>
      </c>
      <c r="I74" s="60">
        <v>0</v>
      </c>
      <c r="J74" s="60">
        <v>145</v>
      </c>
      <c r="K74" s="9"/>
      <c r="L74" s="9"/>
    </row>
    <row r="75" spans="1:23" ht="15.6" customHeight="1" x14ac:dyDescent="0.2">
      <c r="A75" s="53"/>
      <c r="B75" s="53"/>
      <c r="C75" s="183">
        <v>637026</v>
      </c>
      <c r="D75" s="53">
        <v>41</v>
      </c>
      <c r="E75" s="53" t="s">
        <v>447</v>
      </c>
      <c r="F75" s="60">
        <v>0</v>
      </c>
      <c r="G75" s="60">
        <v>0</v>
      </c>
      <c r="H75" s="216">
        <v>16.25</v>
      </c>
      <c r="I75" s="60">
        <v>0</v>
      </c>
      <c r="J75" s="266">
        <v>640</v>
      </c>
      <c r="K75" s="341"/>
      <c r="L75" s="341"/>
    </row>
    <row r="76" spans="1:23" ht="15.6" customHeight="1" x14ac:dyDescent="0.2">
      <c r="A76" s="53"/>
      <c r="B76" s="53"/>
      <c r="C76" s="183" t="s">
        <v>596</v>
      </c>
      <c r="D76" s="53">
        <v>41</v>
      </c>
      <c r="E76" s="255" t="s">
        <v>739</v>
      </c>
      <c r="F76" s="60">
        <v>0</v>
      </c>
      <c r="G76" s="60">
        <v>0</v>
      </c>
      <c r="H76" s="216">
        <v>455</v>
      </c>
      <c r="I76" s="60">
        <v>0</v>
      </c>
      <c r="J76" s="266">
        <v>2180</v>
      </c>
      <c r="K76" s="341"/>
      <c r="L76" s="341"/>
    </row>
    <row r="77" spans="1:23" ht="15.6" customHeight="1" x14ac:dyDescent="0.2">
      <c r="A77" s="53"/>
      <c r="B77" s="53"/>
      <c r="C77" s="183" t="s">
        <v>600</v>
      </c>
      <c r="D77" s="53">
        <v>41</v>
      </c>
      <c r="E77" s="53" t="s">
        <v>680</v>
      </c>
      <c r="F77" s="60">
        <v>700</v>
      </c>
      <c r="G77" s="60">
        <v>700</v>
      </c>
      <c r="H77" s="216">
        <v>360</v>
      </c>
      <c r="I77" s="60">
        <f t="shared" ref="I77:I142" si="1">SUM(H77/G77)*100</f>
        <v>51.428571428571423</v>
      </c>
      <c r="J77" s="60">
        <v>700</v>
      </c>
      <c r="K77" s="9"/>
      <c r="L77" s="9"/>
    </row>
    <row r="78" spans="1:23" ht="15.6" customHeight="1" x14ac:dyDescent="0.2">
      <c r="A78" s="58" t="s">
        <v>395</v>
      </c>
      <c r="B78" s="53"/>
      <c r="C78" s="77"/>
      <c r="D78" s="127"/>
      <c r="E78" s="127" t="s">
        <v>66</v>
      </c>
      <c r="F78" s="133">
        <f>SUM(F12:F77)</f>
        <v>478255</v>
      </c>
      <c r="G78" s="133">
        <f t="shared" ref="G78:H78" si="2">SUM(G12:G77)</f>
        <v>484886</v>
      </c>
      <c r="H78" s="215">
        <f t="shared" si="2"/>
        <v>345478.2</v>
      </c>
      <c r="I78" s="324">
        <f t="shared" si="1"/>
        <v>71.249365830318879</v>
      </c>
      <c r="J78" s="133">
        <f>SUM(J12:J77)</f>
        <v>498399</v>
      </c>
      <c r="K78" s="156"/>
      <c r="L78" s="51">
        <f>SUM(F78)</f>
        <v>478255</v>
      </c>
      <c r="M78" s="51">
        <f>SUM(G78)</f>
        <v>484886</v>
      </c>
      <c r="N78" s="51">
        <f>SUM(H78)</f>
        <v>345478.2</v>
      </c>
      <c r="O78" s="51">
        <f>SUM(I78)</f>
        <v>71.249365830318879</v>
      </c>
      <c r="P78" s="51">
        <f>SUM(J78)</f>
        <v>498399</v>
      </c>
      <c r="Q78" s="51"/>
      <c r="R78" s="51"/>
      <c r="S78" s="4"/>
      <c r="T78" s="4"/>
      <c r="U78" s="4"/>
      <c r="V78" s="4"/>
      <c r="W78" s="4"/>
    </row>
    <row r="79" spans="1:23" s="3" customFormat="1" ht="15.6" customHeight="1" x14ac:dyDescent="0.2">
      <c r="A79" s="92"/>
      <c r="B79" s="92" t="s">
        <v>422</v>
      </c>
      <c r="C79" s="93"/>
      <c r="D79" s="94"/>
      <c r="E79" s="92"/>
      <c r="F79" s="9"/>
      <c r="G79" s="9"/>
      <c r="H79" s="52"/>
      <c r="I79" s="9"/>
      <c r="J79" s="9"/>
      <c r="K79" s="9"/>
      <c r="L79" s="9"/>
    </row>
    <row r="80" spans="1:23" ht="15.6" customHeight="1" x14ac:dyDescent="0.2">
      <c r="A80" s="58" t="s">
        <v>421</v>
      </c>
      <c r="B80" s="53"/>
      <c r="C80" s="77">
        <v>637026.61100000003</v>
      </c>
      <c r="D80" s="53">
        <v>41</v>
      </c>
      <c r="E80" s="53" t="s">
        <v>678</v>
      </c>
      <c r="F80" s="60">
        <v>10000</v>
      </c>
      <c r="G80" s="60">
        <v>10000</v>
      </c>
      <c r="H80" s="216">
        <v>7520</v>
      </c>
      <c r="I80" s="60">
        <f t="shared" si="1"/>
        <v>75.2</v>
      </c>
      <c r="J80" s="60">
        <v>10000</v>
      </c>
      <c r="K80" s="9"/>
      <c r="L80" s="9"/>
    </row>
    <row r="81" spans="1:23" ht="15.6" customHeight="1" x14ac:dyDescent="0.2">
      <c r="A81" s="53"/>
      <c r="B81" s="53"/>
      <c r="C81" s="183" t="s">
        <v>65</v>
      </c>
      <c r="D81" s="53">
        <v>41</v>
      </c>
      <c r="E81" s="53" t="s">
        <v>677</v>
      </c>
      <c r="F81" s="60">
        <v>3400</v>
      </c>
      <c r="G81" s="60">
        <v>3400</v>
      </c>
      <c r="H81" s="216">
        <v>3289.65</v>
      </c>
      <c r="I81" s="60">
        <f t="shared" si="1"/>
        <v>96.754411764705878</v>
      </c>
      <c r="J81" s="60">
        <v>3400</v>
      </c>
      <c r="K81" s="9"/>
      <c r="L81" s="9"/>
    </row>
    <row r="82" spans="1:23" ht="15.6" customHeight="1" x14ac:dyDescent="0.2">
      <c r="A82" s="58" t="s">
        <v>421</v>
      </c>
      <c r="B82" s="53"/>
      <c r="C82" s="77"/>
      <c r="D82" s="127"/>
      <c r="E82" s="127" t="s">
        <v>66</v>
      </c>
      <c r="F82" s="153">
        <f t="shared" ref="F82:H82" si="3">SUM(F80:F81)</f>
        <v>13400</v>
      </c>
      <c r="G82" s="153">
        <f t="shared" si="3"/>
        <v>13400</v>
      </c>
      <c r="H82" s="359">
        <f t="shared" si="3"/>
        <v>10809.65</v>
      </c>
      <c r="I82" s="324">
        <f t="shared" si="1"/>
        <v>80.66902985074627</v>
      </c>
      <c r="J82" s="153">
        <f>SUM(J80:J81)</f>
        <v>13400</v>
      </c>
      <c r="K82" s="250"/>
      <c r="L82" s="51">
        <f>SUM(F82)</f>
        <v>13400</v>
      </c>
      <c r="M82" s="51">
        <f>SUM(G82)</f>
        <v>13400</v>
      </c>
      <c r="N82" s="51">
        <f>SUM(H82)</f>
        <v>10809.65</v>
      </c>
      <c r="O82" s="51">
        <f>SUM(I82)</f>
        <v>80.66902985074627</v>
      </c>
      <c r="P82" s="51">
        <f>SUM(J82)</f>
        <v>13400</v>
      </c>
      <c r="Q82" s="51"/>
      <c r="R82" s="51"/>
      <c r="S82" s="4"/>
      <c r="T82" s="4"/>
      <c r="U82" s="4"/>
      <c r="V82" s="4"/>
      <c r="W82" s="4"/>
    </row>
    <row r="83" spans="1:23" ht="15.6" customHeight="1" x14ac:dyDescent="0.2">
      <c r="A83" s="66"/>
      <c r="B83" s="82"/>
      <c r="C83" s="81"/>
      <c r="D83" s="248"/>
      <c r="E83" s="248"/>
      <c r="F83" s="250"/>
      <c r="G83" s="250"/>
      <c r="H83" s="249"/>
      <c r="I83" s="9"/>
      <c r="J83" s="250"/>
      <c r="K83" s="250"/>
      <c r="L83" s="250"/>
      <c r="M83" s="51"/>
      <c r="N83" s="51"/>
      <c r="O83" s="51"/>
      <c r="P83" s="51"/>
      <c r="Q83" s="51"/>
      <c r="R83" s="51"/>
    </row>
    <row r="84" spans="1:23" s="3" customFormat="1" ht="15.95" customHeight="1" x14ac:dyDescent="0.2">
      <c r="A84" s="92"/>
      <c r="B84" s="92" t="s">
        <v>376</v>
      </c>
      <c r="C84" s="93"/>
      <c r="D84" s="94"/>
      <c r="E84" s="92"/>
      <c r="F84" s="9"/>
      <c r="G84" s="9"/>
      <c r="H84" s="52"/>
      <c r="I84" s="9"/>
      <c r="J84" s="9"/>
      <c r="K84" s="9"/>
      <c r="L84" s="9"/>
    </row>
    <row r="85" spans="1:23" ht="15.95" customHeight="1" x14ac:dyDescent="0.2">
      <c r="A85" s="53"/>
      <c r="B85" s="95" t="s">
        <v>67</v>
      </c>
      <c r="C85" s="76"/>
      <c r="D85" s="58"/>
      <c r="E85" s="58" t="s">
        <v>68</v>
      </c>
      <c r="F85" s="60"/>
      <c r="G85" s="60"/>
      <c r="H85" s="216"/>
      <c r="I85" s="60"/>
      <c r="J85" s="60"/>
      <c r="K85" s="9"/>
      <c r="L85" s="9"/>
    </row>
    <row r="86" spans="1:23" ht="15.95" customHeight="1" x14ac:dyDescent="0.2">
      <c r="A86" s="96" t="s">
        <v>295</v>
      </c>
      <c r="B86" s="53"/>
      <c r="C86" s="77" t="s">
        <v>18</v>
      </c>
      <c r="D86" s="53">
        <v>41</v>
      </c>
      <c r="E86" s="53" t="s">
        <v>69</v>
      </c>
      <c r="F86" s="154">
        <v>3574</v>
      </c>
      <c r="G86" s="154">
        <v>3574</v>
      </c>
      <c r="H86" s="280">
        <v>2536.88</v>
      </c>
      <c r="I86" s="60">
        <f t="shared" si="1"/>
        <v>70.981533296026868</v>
      </c>
      <c r="J86" s="154">
        <v>3574</v>
      </c>
      <c r="K86" s="342"/>
      <c r="L86" s="342"/>
    </row>
    <row r="87" spans="1:23" ht="15.95" customHeight="1" x14ac:dyDescent="0.2">
      <c r="A87" s="53"/>
      <c r="B87" s="53"/>
      <c r="C87" s="183" t="s">
        <v>16</v>
      </c>
      <c r="D87" s="53">
        <v>41</v>
      </c>
      <c r="E87" s="53" t="s">
        <v>70</v>
      </c>
      <c r="F87" s="60">
        <v>1248</v>
      </c>
      <c r="G87" s="60">
        <v>1248</v>
      </c>
      <c r="H87" s="216">
        <v>870.78</v>
      </c>
      <c r="I87" s="60">
        <f t="shared" si="1"/>
        <v>69.774038461538453</v>
      </c>
      <c r="J87" s="60">
        <v>1248</v>
      </c>
      <c r="K87" s="9"/>
      <c r="L87" s="9"/>
    </row>
    <row r="88" spans="1:23" ht="15.95" customHeight="1" x14ac:dyDescent="0.2">
      <c r="A88" s="96" t="s">
        <v>295</v>
      </c>
      <c r="B88" s="53"/>
      <c r="C88" s="77">
        <v>637011</v>
      </c>
      <c r="D88" s="53">
        <v>41</v>
      </c>
      <c r="E88" s="53" t="s">
        <v>71</v>
      </c>
      <c r="F88" s="60">
        <v>3000</v>
      </c>
      <c r="G88" s="60">
        <v>3000</v>
      </c>
      <c r="H88" s="216">
        <v>3000</v>
      </c>
      <c r="I88" s="60">
        <f t="shared" si="1"/>
        <v>100</v>
      </c>
      <c r="J88" s="60">
        <v>3000</v>
      </c>
      <c r="K88" s="9"/>
      <c r="L88" s="9"/>
    </row>
    <row r="89" spans="1:23" ht="15.95" customHeight="1" x14ac:dyDescent="0.2">
      <c r="A89" s="96"/>
      <c r="B89" s="53"/>
      <c r="C89" s="77">
        <v>637005</v>
      </c>
      <c r="D89" s="53">
        <v>41</v>
      </c>
      <c r="E89" s="53" t="s">
        <v>641</v>
      </c>
      <c r="F89" s="60">
        <v>15840</v>
      </c>
      <c r="G89" s="60">
        <v>15840</v>
      </c>
      <c r="H89" s="216">
        <v>12975</v>
      </c>
      <c r="I89" s="60">
        <f t="shared" si="1"/>
        <v>81.912878787878782</v>
      </c>
      <c r="J89" s="60">
        <v>15840</v>
      </c>
      <c r="K89" s="9"/>
      <c r="L89" s="9"/>
    </row>
    <row r="90" spans="1:23" ht="15.95" customHeight="1" x14ac:dyDescent="0.2">
      <c r="A90" s="96"/>
      <c r="B90" s="53"/>
      <c r="C90" s="265" t="s">
        <v>348</v>
      </c>
      <c r="D90" s="53">
        <v>41</v>
      </c>
      <c r="E90" s="255" t="s">
        <v>814</v>
      </c>
      <c r="F90" s="60">
        <v>0</v>
      </c>
      <c r="G90" s="60">
        <v>0</v>
      </c>
      <c r="H90" s="216">
        <v>282</v>
      </c>
      <c r="I90" s="60">
        <v>0</v>
      </c>
      <c r="J90" s="60">
        <v>282</v>
      </c>
      <c r="K90" s="9"/>
      <c r="L90" s="9"/>
    </row>
    <row r="91" spans="1:23" ht="15.95" customHeight="1" x14ac:dyDescent="0.2">
      <c r="A91" s="96" t="s">
        <v>295</v>
      </c>
      <c r="B91" s="53"/>
      <c r="C91" s="77">
        <v>637012</v>
      </c>
      <c r="D91" s="53">
        <v>41</v>
      </c>
      <c r="E91" s="53" t="s">
        <v>499</v>
      </c>
      <c r="F91" s="60">
        <v>3100</v>
      </c>
      <c r="G91" s="60">
        <v>3100</v>
      </c>
      <c r="H91" s="216">
        <v>2518.7800000000002</v>
      </c>
      <c r="I91" s="60">
        <f t="shared" si="1"/>
        <v>81.250967741935483</v>
      </c>
      <c r="J91" s="60">
        <v>3100</v>
      </c>
      <c r="K91" s="9"/>
      <c r="L91" s="9"/>
    </row>
    <row r="92" spans="1:23" ht="15.95" customHeight="1" x14ac:dyDescent="0.2">
      <c r="A92" s="96"/>
      <c r="B92" s="53"/>
      <c r="C92" s="77">
        <v>637035</v>
      </c>
      <c r="D92" s="53">
        <v>41</v>
      </c>
      <c r="E92" s="53" t="s">
        <v>555</v>
      </c>
      <c r="F92" s="60">
        <v>5</v>
      </c>
      <c r="G92" s="60">
        <v>5</v>
      </c>
      <c r="H92" s="291">
        <v>0.21</v>
      </c>
      <c r="I92" s="60">
        <f t="shared" si="1"/>
        <v>4.1999999999999993</v>
      </c>
      <c r="J92" s="266">
        <v>1</v>
      </c>
      <c r="K92" s="341"/>
      <c r="L92" s="341"/>
    </row>
    <row r="93" spans="1:23" ht="15.95" customHeight="1" x14ac:dyDescent="0.2">
      <c r="A93" s="96"/>
      <c r="B93" s="53"/>
      <c r="C93" s="258" t="s">
        <v>430</v>
      </c>
      <c r="D93" s="259">
        <v>41</v>
      </c>
      <c r="E93" s="259" t="s">
        <v>740</v>
      </c>
      <c r="F93" s="60">
        <v>0</v>
      </c>
      <c r="G93" s="60">
        <v>0</v>
      </c>
      <c r="H93" s="216">
        <v>3600</v>
      </c>
      <c r="I93" s="60">
        <v>0</v>
      </c>
      <c r="J93" s="60">
        <v>3600</v>
      </c>
      <c r="K93" s="9"/>
      <c r="L93" s="9"/>
    </row>
    <row r="94" spans="1:23" ht="15.95" customHeight="1" x14ac:dyDescent="0.2">
      <c r="A94" s="96" t="s">
        <v>295</v>
      </c>
      <c r="B94" s="53"/>
      <c r="C94" s="53"/>
      <c r="D94" s="53"/>
      <c r="E94" s="58" t="s">
        <v>66</v>
      </c>
      <c r="F94" s="133">
        <f>SUM(F86:F93)</f>
        <v>26767</v>
      </c>
      <c r="G94" s="133">
        <f t="shared" ref="G94:H94" si="4">SUM(G86:G93)</f>
        <v>26767</v>
      </c>
      <c r="H94" s="215">
        <f t="shared" si="4"/>
        <v>25783.649999999998</v>
      </c>
      <c r="I94" s="324">
        <f t="shared" si="1"/>
        <v>96.326259946949605</v>
      </c>
      <c r="J94" s="133">
        <f>SUM(J86:J93)</f>
        <v>30645</v>
      </c>
      <c r="K94" s="156"/>
      <c r="L94" s="51">
        <f>SUM(F94)</f>
        <v>26767</v>
      </c>
      <c r="M94" s="51">
        <f>SUM(G94)</f>
        <v>26767</v>
      </c>
      <c r="N94" s="51">
        <f>SUM(H94)</f>
        <v>25783.649999999998</v>
      </c>
      <c r="O94" s="51">
        <f>SUM(I94)</f>
        <v>96.326259946949605</v>
      </c>
      <c r="P94" s="51">
        <f>SUM(J94)</f>
        <v>30645</v>
      </c>
      <c r="Q94" s="51"/>
      <c r="R94" s="51"/>
      <c r="S94" s="4"/>
      <c r="T94" s="4"/>
      <c r="U94" s="4"/>
      <c r="V94" s="4"/>
      <c r="W94" s="4"/>
    </row>
    <row r="95" spans="1:23" ht="15.95" customHeight="1" x14ac:dyDescent="0.2">
      <c r="A95" s="96" t="s">
        <v>233</v>
      </c>
      <c r="B95" s="58" t="s">
        <v>503</v>
      </c>
      <c r="C95" s="53"/>
      <c r="D95" s="53"/>
      <c r="E95" s="58" t="s">
        <v>935</v>
      </c>
      <c r="F95" s="60"/>
      <c r="G95" s="60"/>
      <c r="H95" s="216"/>
      <c r="I95" s="60"/>
      <c r="J95" s="60"/>
      <c r="K95" s="9"/>
      <c r="L95" s="9"/>
    </row>
    <row r="96" spans="1:23" ht="15.95" customHeight="1" x14ac:dyDescent="0.2">
      <c r="A96" s="53"/>
      <c r="B96" s="53"/>
      <c r="C96" s="53">
        <v>633.63699999999994</v>
      </c>
      <c r="D96" s="53">
        <v>111</v>
      </c>
      <c r="E96" s="255" t="s">
        <v>934</v>
      </c>
      <c r="F96" s="60">
        <v>0</v>
      </c>
      <c r="G96" s="60">
        <v>0</v>
      </c>
      <c r="H96" s="216"/>
      <c r="I96" s="60">
        <v>0</v>
      </c>
      <c r="J96" s="60">
        <v>2923</v>
      </c>
      <c r="K96" s="9"/>
      <c r="L96" s="9"/>
    </row>
    <row r="97" spans="1:24" ht="15.95" customHeight="1" x14ac:dyDescent="0.2">
      <c r="A97" s="96" t="s">
        <v>233</v>
      </c>
      <c r="B97" s="53"/>
      <c r="C97" s="53"/>
      <c r="D97" s="53"/>
      <c r="E97" s="58" t="s">
        <v>66</v>
      </c>
      <c r="F97" s="133">
        <f t="shared" ref="F97:H97" si="5">SUM(F96)</f>
        <v>0</v>
      </c>
      <c r="G97" s="133">
        <f t="shared" si="5"/>
        <v>0</v>
      </c>
      <c r="H97" s="215">
        <f t="shared" si="5"/>
        <v>0</v>
      </c>
      <c r="I97" s="324">
        <v>0</v>
      </c>
      <c r="J97" s="133">
        <f>SUM(J96)</f>
        <v>2923</v>
      </c>
      <c r="K97" s="156"/>
      <c r="L97" s="51">
        <f>SUM(F97)</f>
        <v>0</v>
      </c>
      <c r="M97" s="51">
        <f>SUM(G97)</f>
        <v>0</v>
      </c>
      <c r="N97" s="51">
        <f>SUM(H97)</f>
        <v>0</v>
      </c>
      <c r="O97" s="51">
        <f>SUM(I97)</f>
        <v>0</v>
      </c>
      <c r="P97" s="51">
        <f>SUM(J97)</f>
        <v>2923</v>
      </c>
      <c r="Q97" s="51"/>
      <c r="R97" s="51"/>
      <c r="S97" s="4"/>
      <c r="T97" s="4"/>
      <c r="U97" s="4"/>
      <c r="V97" s="4"/>
      <c r="W97" s="4"/>
    </row>
    <row r="98" spans="1:24" s="10" customFormat="1" ht="15.95" customHeight="1" x14ac:dyDescent="0.2">
      <c r="A98" s="66" t="s">
        <v>296</v>
      </c>
      <c r="B98" s="82"/>
      <c r="C98" s="82"/>
      <c r="D98" s="82"/>
      <c r="E98" s="82"/>
      <c r="F98" s="9"/>
      <c r="G98" s="9"/>
      <c r="H98" s="52"/>
      <c r="I98" s="9"/>
      <c r="J98" s="9"/>
      <c r="K98" s="9"/>
      <c r="L98" s="9"/>
    </row>
    <row r="99" spans="1:24" s="8" customFormat="1" ht="15.95" customHeight="1" x14ac:dyDescent="0.2">
      <c r="A99" s="82"/>
      <c r="B99" s="92" t="s">
        <v>427</v>
      </c>
      <c r="C99" s="81"/>
      <c r="D99" s="82"/>
      <c r="E99" s="82"/>
      <c r="F99" s="9"/>
      <c r="G99" s="9"/>
      <c r="H99" s="52"/>
      <c r="I99" s="9"/>
      <c r="J99" s="9"/>
      <c r="K99" s="9"/>
      <c r="L99" s="9"/>
    </row>
    <row r="100" spans="1:24" ht="15.95" customHeight="1" x14ac:dyDescent="0.2">
      <c r="A100" s="96" t="s">
        <v>383</v>
      </c>
      <c r="B100" s="95" t="s">
        <v>72</v>
      </c>
      <c r="C100" s="77" t="s">
        <v>20</v>
      </c>
      <c r="D100" s="53">
        <v>111</v>
      </c>
      <c r="E100" s="53" t="s">
        <v>73</v>
      </c>
      <c r="F100" s="60">
        <v>6973</v>
      </c>
      <c r="G100" s="60">
        <v>6973</v>
      </c>
      <c r="H100" s="216">
        <v>6973</v>
      </c>
      <c r="I100" s="60">
        <f t="shared" si="1"/>
        <v>100</v>
      </c>
      <c r="J100" s="60">
        <v>7586</v>
      </c>
      <c r="K100" s="9"/>
      <c r="L100" s="9"/>
      <c r="X100" s="52"/>
    </row>
    <row r="101" spans="1:24" ht="15.95" customHeight="1" x14ac:dyDescent="0.2">
      <c r="A101" s="53"/>
      <c r="B101" s="67"/>
      <c r="C101" s="77">
        <v>611</v>
      </c>
      <c r="D101" s="53">
        <v>41</v>
      </c>
      <c r="E101" s="53" t="s">
        <v>74</v>
      </c>
      <c r="F101" s="68">
        <v>7637</v>
      </c>
      <c r="G101" s="68">
        <v>7637</v>
      </c>
      <c r="H101" s="173">
        <v>3439.92</v>
      </c>
      <c r="I101" s="60">
        <f t="shared" si="1"/>
        <v>45.042817860416392</v>
      </c>
      <c r="J101" s="68">
        <v>7637</v>
      </c>
      <c r="K101" s="9"/>
      <c r="L101" s="9"/>
    </row>
    <row r="102" spans="1:24" ht="15.95" customHeight="1" x14ac:dyDescent="0.2">
      <c r="A102" s="53"/>
      <c r="B102" s="67"/>
      <c r="C102" s="183" t="s">
        <v>16</v>
      </c>
      <c r="D102" s="53">
        <v>41</v>
      </c>
      <c r="E102" s="53" t="s">
        <v>75</v>
      </c>
      <c r="F102" s="68">
        <v>3430</v>
      </c>
      <c r="G102" s="68">
        <v>3430</v>
      </c>
      <c r="H102" s="173">
        <v>2156.5700000000002</v>
      </c>
      <c r="I102" s="60">
        <f t="shared" si="1"/>
        <v>62.873760932944613</v>
      </c>
      <c r="J102" s="68">
        <v>3430</v>
      </c>
      <c r="K102" s="9"/>
      <c r="L102" s="9"/>
    </row>
    <row r="103" spans="1:24" ht="15.95" customHeight="1" x14ac:dyDescent="0.2">
      <c r="A103" s="53"/>
      <c r="B103" s="67"/>
      <c r="C103" s="183" t="s">
        <v>16</v>
      </c>
      <c r="D103" s="53">
        <v>111</v>
      </c>
      <c r="E103" s="53" t="s">
        <v>541</v>
      </c>
      <c r="F103" s="68">
        <v>1674</v>
      </c>
      <c r="G103" s="68">
        <v>1674</v>
      </c>
      <c r="H103" s="173">
        <v>1674</v>
      </c>
      <c r="I103" s="60">
        <f t="shared" si="1"/>
        <v>100</v>
      </c>
      <c r="J103" s="68">
        <v>1674</v>
      </c>
      <c r="K103" s="9"/>
      <c r="L103" s="9"/>
    </row>
    <row r="104" spans="1:24" ht="15.95" customHeight="1" x14ac:dyDescent="0.2">
      <c r="A104" s="53"/>
      <c r="B104" s="67"/>
      <c r="C104" s="183">
        <v>627000</v>
      </c>
      <c r="D104" s="53">
        <v>41</v>
      </c>
      <c r="E104" s="255" t="s">
        <v>858</v>
      </c>
      <c r="F104" s="68"/>
      <c r="G104" s="68">
        <v>328</v>
      </c>
      <c r="H104" s="173">
        <v>211.76</v>
      </c>
      <c r="I104" s="60">
        <f t="shared" si="1"/>
        <v>64.560975609756099</v>
      </c>
      <c r="J104" s="68">
        <v>328</v>
      </c>
      <c r="K104" s="9"/>
      <c r="L104" s="9"/>
    </row>
    <row r="105" spans="1:24" ht="15.95" customHeight="1" x14ac:dyDescent="0.2">
      <c r="A105" s="53"/>
      <c r="B105" s="67"/>
      <c r="C105" s="183" t="s">
        <v>500</v>
      </c>
      <c r="D105" s="53">
        <v>41</v>
      </c>
      <c r="E105" s="53" t="s">
        <v>501</v>
      </c>
      <c r="F105" s="68">
        <v>50</v>
      </c>
      <c r="G105" s="68">
        <v>50</v>
      </c>
      <c r="H105" s="173">
        <v>34.6</v>
      </c>
      <c r="I105" s="60">
        <f t="shared" si="1"/>
        <v>69.2</v>
      </c>
      <c r="J105" s="68">
        <v>50</v>
      </c>
      <c r="K105" s="9"/>
      <c r="L105" s="9"/>
    </row>
    <row r="106" spans="1:24" ht="15.95" customHeight="1" x14ac:dyDescent="0.2">
      <c r="A106" s="53"/>
      <c r="B106" s="67"/>
      <c r="C106" s="183">
        <v>637001</v>
      </c>
      <c r="D106" s="53">
        <v>41</v>
      </c>
      <c r="E106" s="53" t="s">
        <v>502</v>
      </c>
      <c r="F106" s="68">
        <v>201</v>
      </c>
      <c r="G106" s="68">
        <v>201</v>
      </c>
      <c r="H106" s="173">
        <v>0</v>
      </c>
      <c r="I106" s="60">
        <f t="shared" si="1"/>
        <v>0</v>
      </c>
      <c r="J106" s="68">
        <v>0</v>
      </c>
      <c r="K106" s="9"/>
      <c r="L106" s="9"/>
    </row>
    <row r="107" spans="1:24" ht="15.95" customHeight="1" x14ac:dyDescent="0.2">
      <c r="A107" s="53"/>
      <c r="B107" s="67"/>
      <c r="C107" s="183" t="s">
        <v>78</v>
      </c>
      <c r="D107" s="53">
        <v>41</v>
      </c>
      <c r="E107" s="53" t="s">
        <v>79</v>
      </c>
      <c r="F107" s="68">
        <v>620</v>
      </c>
      <c r="G107" s="68">
        <v>620</v>
      </c>
      <c r="H107" s="173">
        <v>531.54999999999995</v>
      </c>
      <c r="I107" s="60">
        <f t="shared" si="1"/>
        <v>85.733870967741936</v>
      </c>
      <c r="J107" s="68">
        <v>620</v>
      </c>
      <c r="K107" s="9"/>
      <c r="L107" s="9"/>
    </row>
    <row r="108" spans="1:24" ht="15.95" customHeight="1" x14ac:dyDescent="0.2">
      <c r="A108" s="53"/>
      <c r="B108" s="53"/>
      <c r="C108" s="77">
        <v>637026</v>
      </c>
      <c r="D108" s="53">
        <v>111</v>
      </c>
      <c r="E108" s="53" t="s">
        <v>80</v>
      </c>
      <c r="F108" s="68">
        <v>100</v>
      </c>
      <c r="G108" s="68">
        <v>100</v>
      </c>
      <c r="H108" s="173">
        <v>0</v>
      </c>
      <c r="I108" s="60">
        <f t="shared" si="1"/>
        <v>0</v>
      </c>
      <c r="J108" s="68">
        <v>100</v>
      </c>
      <c r="K108" s="9"/>
      <c r="L108" s="9"/>
    </row>
    <row r="109" spans="1:24" ht="15.95" customHeight="1" x14ac:dyDescent="0.2">
      <c r="A109" s="127" t="s">
        <v>383</v>
      </c>
      <c r="B109" s="127"/>
      <c r="C109" s="129"/>
      <c r="D109" s="127"/>
      <c r="E109" s="127" t="s">
        <v>66</v>
      </c>
      <c r="F109" s="155">
        <f>SUM(F100:F108)</f>
        <v>20685</v>
      </c>
      <c r="G109" s="155">
        <f t="shared" ref="G109:H109" si="6">SUM(G100:G108)</f>
        <v>21013</v>
      </c>
      <c r="H109" s="268">
        <f t="shared" si="6"/>
        <v>15021.4</v>
      </c>
      <c r="I109" s="324">
        <f t="shared" si="1"/>
        <v>71.486222814448197</v>
      </c>
      <c r="J109" s="155">
        <f>SUM(J100:J108)</f>
        <v>21425</v>
      </c>
      <c r="K109" s="156"/>
      <c r="L109" s="51">
        <f>SUM(F109)</f>
        <v>20685</v>
      </c>
      <c r="M109" s="51">
        <f>SUM(G109)</f>
        <v>21013</v>
      </c>
      <c r="N109" s="51">
        <f>SUM(H109)</f>
        <v>15021.4</v>
      </c>
      <c r="O109" s="51">
        <f>SUM(I109)</f>
        <v>71.486222814448197</v>
      </c>
      <c r="P109" s="51">
        <f>SUM(J109)</f>
        <v>21425</v>
      </c>
      <c r="Q109" s="51"/>
      <c r="R109" s="51"/>
      <c r="S109" s="4"/>
      <c r="T109" s="4"/>
      <c r="U109" s="4"/>
      <c r="V109" s="4"/>
      <c r="W109" s="4"/>
    </row>
    <row r="110" spans="1:24" s="8" customFormat="1" ht="15.95" customHeight="1" x14ac:dyDescent="0.2">
      <c r="A110" s="82" t="s">
        <v>426</v>
      </c>
      <c r="B110" s="92" t="s">
        <v>431</v>
      </c>
      <c r="C110" s="81"/>
      <c r="D110" s="82"/>
      <c r="E110" s="82"/>
      <c r="F110" s="9"/>
      <c r="G110" s="9"/>
      <c r="H110" s="52"/>
      <c r="I110" s="60"/>
      <c r="J110" s="298"/>
      <c r="K110" s="298"/>
      <c r="L110" s="298"/>
    </row>
    <row r="111" spans="1:24" ht="15.95" customHeight="1" x14ac:dyDescent="0.2">
      <c r="A111" s="96" t="s">
        <v>384</v>
      </c>
      <c r="B111" s="58" t="s">
        <v>503</v>
      </c>
      <c r="C111" s="77">
        <v>633006</v>
      </c>
      <c r="D111" s="53">
        <v>111</v>
      </c>
      <c r="E111" s="53" t="s">
        <v>41</v>
      </c>
      <c r="F111" s="60">
        <v>2177</v>
      </c>
      <c r="G111" s="60">
        <v>2177</v>
      </c>
      <c r="H111" s="216">
        <v>255.82</v>
      </c>
      <c r="I111" s="60">
        <f t="shared" si="1"/>
        <v>11.751033532384014</v>
      </c>
      <c r="J111" s="266">
        <v>1334</v>
      </c>
      <c r="K111" s="341"/>
      <c r="L111" s="341"/>
    </row>
    <row r="112" spans="1:24" ht="15.95" customHeight="1" x14ac:dyDescent="0.2">
      <c r="A112" s="96"/>
      <c r="B112" s="58"/>
      <c r="C112" s="77" t="s">
        <v>42</v>
      </c>
      <c r="D112" s="53">
        <v>111</v>
      </c>
      <c r="E112" s="53" t="s">
        <v>650</v>
      </c>
      <c r="F112" s="60">
        <v>0</v>
      </c>
      <c r="G112" s="60">
        <v>0</v>
      </c>
      <c r="H112" s="216">
        <v>8</v>
      </c>
      <c r="I112" s="60">
        <v>0</v>
      </c>
      <c r="J112" s="266">
        <v>10</v>
      </c>
      <c r="K112" s="341"/>
      <c r="L112" s="341"/>
    </row>
    <row r="113" spans="1:23" ht="15.95" customHeight="1" x14ac:dyDescent="0.2">
      <c r="A113" s="53"/>
      <c r="B113" s="53"/>
      <c r="C113" s="77">
        <v>635002</v>
      </c>
      <c r="D113" s="53">
        <v>111</v>
      </c>
      <c r="E113" s="53" t="s">
        <v>53</v>
      </c>
      <c r="F113" s="60">
        <v>80</v>
      </c>
      <c r="G113" s="60">
        <v>80</v>
      </c>
      <c r="H113" s="216">
        <v>0</v>
      </c>
      <c r="I113" s="60">
        <f t="shared" si="1"/>
        <v>0</v>
      </c>
      <c r="J113" s="266">
        <v>0</v>
      </c>
      <c r="K113" s="341"/>
      <c r="L113" s="341"/>
    </row>
    <row r="114" spans="1:23" ht="15.95" customHeight="1" x14ac:dyDescent="0.2">
      <c r="A114" s="53"/>
      <c r="B114" s="53"/>
      <c r="C114" s="77">
        <v>637001</v>
      </c>
      <c r="D114" s="53">
        <v>111</v>
      </c>
      <c r="E114" s="53" t="s">
        <v>631</v>
      </c>
      <c r="F114" s="68">
        <v>270</v>
      </c>
      <c r="G114" s="68">
        <v>270</v>
      </c>
      <c r="H114" s="173">
        <v>136</v>
      </c>
      <c r="I114" s="60">
        <f t="shared" si="1"/>
        <v>50.370370370370367</v>
      </c>
      <c r="J114" s="303">
        <v>200</v>
      </c>
      <c r="K114" s="341"/>
      <c r="L114" s="341"/>
    </row>
    <row r="115" spans="1:23" ht="15.95" customHeight="1" x14ac:dyDescent="0.2">
      <c r="A115" s="127" t="s">
        <v>384</v>
      </c>
      <c r="B115" s="128"/>
      <c r="C115" s="128"/>
      <c r="D115" s="128"/>
      <c r="E115" s="127" t="s">
        <v>66</v>
      </c>
      <c r="F115" s="133">
        <f t="shared" ref="F115:H115" si="7">SUM(F111:F114)</f>
        <v>2527</v>
      </c>
      <c r="G115" s="133">
        <f t="shared" si="7"/>
        <v>2527</v>
      </c>
      <c r="H115" s="215">
        <f t="shared" si="7"/>
        <v>399.82</v>
      </c>
      <c r="I115" s="324">
        <f t="shared" si="1"/>
        <v>15.821923229125446</v>
      </c>
      <c r="J115" s="133">
        <f>SUM(J111:J114)</f>
        <v>1544</v>
      </c>
      <c r="K115" s="156"/>
      <c r="L115" s="51">
        <f>SUM(F115)</f>
        <v>2527</v>
      </c>
      <c r="M115" s="51">
        <f>SUM(G115)</f>
        <v>2527</v>
      </c>
      <c r="N115" s="51">
        <f>SUM(H115)</f>
        <v>399.82</v>
      </c>
      <c r="O115" s="51">
        <f>SUM(I115)</f>
        <v>15.821923229125446</v>
      </c>
      <c r="P115" s="51">
        <f>SUM(J115)</f>
        <v>1544</v>
      </c>
      <c r="Q115" s="51"/>
      <c r="R115" s="51"/>
      <c r="S115" s="4"/>
      <c r="T115" s="4"/>
      <c r="U115" s="4"/>
      <c r="V115" s="4"/>
      <c r="W115" s="4"/>
    </row>
    <row r="116" spans="1:23" ht="15.95" customHeight="1" x14ac:dyDescent="0.2">
      <c r="A116" s="248"/>
      <c r="B116" s="352"/>
      <c r="C116" s="352"/>
      <c r="D116" s="352"/>
      <c r="E116" s="248"/>
      <c r="F116" s="156"/>
      <c r="G116" s="156"/>
      <c r="H116" s="174"/>
      <c r="I116" s="338"/>
      <c r="J116" s="156"/>
      <c r="K116" s="156"/>
      <c r="L116" s="51"/>
      <c r="M116" s="51"/>
      <c r="N116" s="51"/>
      <c r="O116" s="51"/>
      <c r="P116" s="51"/>
      <c r="Q116" s="51"/>
      <c r="R116" s="51"/>
      <c r="S116" s="4"/>
      <c r="T116" s="4"/>
      <c r="U116" s="4"/>
      <c r="V116" s="4"/>
      <c r="W116" s="4"/>
    </row>
    <row r="117" spans="1:23" ht="15.95" customHeight="1" x14ac:dyDescent="0.2">
      <c r="A117" s="248"/>
      <c r="B117" s="352"/>
      <c r="C117" s="352"/>
      <c r="D117" s="352"/>
      <c r="E117" s="248"/>
      <c r="F117" s="156"/>
      <c r="G117" s="156"/>
      <c r="H117" s="174"/>
      <c r="I117" s="338"/>
      <c r="J117" s="156"/>
      <c r="K117" s="156"/>
      <c r="L117" s="51"/>
      <c r="M117" s="51"/>
      <c r="N117" s="51"/>
      <c r="O117" s="51"/>
      <c r="P117" s="51"/>
      <c r="Q117" s="51"/>
      <c r="R117" s="51"/>
      <c r="S117" s="4"/>
      <c r="T117" s="4"/>
      <c r="U117" s="4"/>
      <c r="V117" s="4"/>
      <c r="W117" s="4"/>
    </row>
    <row r="118" spans="1:23" s="11" customFormat="1" ht="15.95" customHeight="1" x14ac:dyDescent="0.25">
      <c r="A118" s="66" t="s">
        <v>293</v>
      </c>
      <c r="B118" s="66"/>
      <c r="C118" s="123"/>
      <c r="D118" s="123"/>
      <c r="E118" s="123"/>
      <c r="F118" s="9"/>
      <c r="G118" s="9"/>
      <c r="H118" s="52"/>
      <c r="I118" s="9"/>
      <c r="J118" s="9"/>
      <c r="K118" s="9"/>
      <c r="L118" s="9"/>
    </row>
    <row r="119" spans="1:23" s="8" customFormat="1" ht="15.95" customHeight="1" x14ac:dyDescent="0.2">
      <c r="A119" s="82" t="s">
        <v>426</v>
      </c>
      <c r="B119" s="92" t="s">
        <v>432</v>
      </c>
      <c r="C119" s="81"/>
      <c r="D119" s="82"/>
      <c r="E119" s="82"/>
      <c r="F119" s="9"/>
      <c r="G119" s="9"/>
      <c r="H119" s="52"/>
      <c r="I119" s="9"/>
      <c r="J119" s="9"/>
      <c r="K119" s="9"/>
      <c r="L119" s="9"/>
    </row>
    <row r="120" spans="1:23" ht="15.95" customHeight="1" x14ac:dyDescent="0.2">
      <c r="A120" s="96" t="s">
        <v>396</v>
      </c>
      <c r="B120" s="58" t="s">
        <v>81</v>
      </c>
      <c r="C120" s="76"/>
      <c r="D120" s="58"/>
      <c r="E120" s="58" t="s">
        <v>82</v>
      </c>
      <c r="F120" s="60"/>
      <c r="G120" s="60"/>
      <c r="H120" s="216"/>
      <c r="I120" s="60"/>
      <c r="J120" s="60"/>
      <c r="K120" s="9"/>
      <c r="L120" s="9"/>
    </row>
    <row r="121" spans="1:23" ht="15.95" customHeight="1" x14ac:dyDescent="0.2">
      <c r="A121" s="53"/>
      <c r="B121" s="53"/>
      <c r="C121" s="183" t="s">
        <v>83</v>
      </c>
      <c r="D121" s="53">
        <v>41</v>
      </c>
      <c r="E121" s="53" t="s">
        <v>352</v>
      </c>
      <c r="F121" s="60">
        <v>11100</v>
      </c>
      <c r="G121" s="60">
        <v>11100</v>
      </c>
      <c r="H121" s="216">
        <v>6551.43</v>
      </c>
      <c r="I121" s="60">
        <f t="shared" si="1"/>
        <v>59.021891891891897</v>
      </c>
      <c r="J121" s="60">
        <v>8660</v>
      </c>
      <c r="K121" s="9"/>
      <c r="L121" s="9"/>
    </row>
    <row r="122" spans="1:23" ht="15.95" customHeight="1" x14ac:dyDescent="0.2">
      <c r="A122" s="53"/>
      <c r="B122" s="67"/>
      <c r="C122" s="183" t="s">
        <v>84</v>
      </c>
      <c r="D122" s="53">
        <v>41</v>
      </c>
      <c r="E122" s="53" t="s">
        <v>85</v>
      </c>
      <c r="F122" s="60">
        <v>5649</v>
      </c>
      <c r="G122" s="60">
        <v>5649</v>
      </c>
      <c r="H122" s="216">
        <v>3263.8</v>
      </c>
      <c r="I122" s="60">
        <f t="shared" si="1"/>
        <v>57.776597627898752</v>
      </c>
      <c r="J122" s="60">
        <v>4315</v>
      </c>
      <c r="K122" s="9"/>
      <c r="L122" s="9"/>
    </row>
    <row r="123" spans="1:23" ht="15.95" customHeight="1" x14ac:dyDescent="0.2">
      <c r="A123" s="53"/>
      <c r="B123" s="67"/>
      <c r="C123" s="183">
        <v>651002</v>
      </c>
      <c r="D123" s="53">
        <v>41</v>
      </c>
      <c r="E123" s="53" t="s">
        <v>313</v>
      </c>
      <c r="F123" s="60">
        <v>9600</v>
      </c>
      <c r="G123" s="60">
        <v>9600</v>
      </c>
      <c r="H123" s="216">
        <v>6481.63</v>
      </c>
      <c r="I123" s="60">
        <f t="shared" si="1"/>
        <v>67.516979166666673</v>
      </c>
      <c r="J123" s="60">
        <v>9600</v>
      </c>
      <c r="K123" s="9"/>
      <c r="L123" s="9"/>
    </row>
    <row r="124" spans="1:23" ht="15.95" customHeight="1" x14ac:dyDescent="0.2">
      <c r="A124" s="56"/>
      <c r="B124" s="101"/>
      <c r="C124" s="185" t="s">
        <v>679</v>
      </c>
      <c r="D124" s="56">
        <v>41</v>
      </c>
      <c r="E124" s="255" t="s">
        <v>815</v>
      </c>
      <c r="F124" s="157">
        <v>3600</v>
      </c>
      <c r="G124" s="157">
        <v>3600</v>
      </c>
      <c r="H124" s="218">
        <v>1873.17</v>
      </c>
      <c r="I124" s="60">
        <f t="shared" si="1"/>
        <v>52.032500000000006</v>
      </c>
      <c r="J124" s="157">
        <v>3600</v>
      </c>
      <c r="K124" s="9"/>
      <c r="L124" s="9"/>
    </row>
    <row r="125" spans="1:23" ht="15.95" customHeight="1" x14ac:dyDescent="0.2">
      <c r="A125" s="56"/>
      <c r="B125" s="101"/>
      <c r="C125" s="185" t="s">
        <v>504</v>
      </c>
      <c r="D125" s="56">
        <v>41</v>
      </c>
      <c r="E125" s="255" t="s">
        <v>760</v>
      </c>
      <c r="F125" s="157">
        <v>3000</v>
      </c>
      <c r="G125" s="157">
        <v>3000</v>
      </c>
      <c r="H125" s="218">
        <v>1365</v>
      </c>
      <c r="I125" s="60">
        <f t="shared" si="1"/>
        <v>45.5</v>
      </c>
      <c r="J125" s="157">
        <v>3000</v>
      </c>
      <c r="K125" s="9"/>
      <c r="L125" s="9"/>
    </row>
    <row r="126" spans="1:23" ht="15.95" customHeight="1" x14ac:dyDescent="0.2">
      <c r="A126" s="127" t="s">
        <v>396</v>
      </c>
      <c r="B126" s="128"/>
      <c r="C126" s="140"/>
      <c r="D126" s="128"/>
      <c r="E126" s="127" t="s">
        <v>66</v>
      </c>
      <c r="F126" s="133">
        <f>SUM(F121:F125)</f>
        <v>32949</v>
      </c>
      <c r="G126" s="133">
        <f t="shared" ref="G126:H126" si="8">SUM(G121:G125)</f>
        <v>32949</v>
      </c>
      <c r="H126" s="215">
        <f t="shared" si="8"/>
        <v>19535.03</v>
      </c>
      <c r="I126" s="324">
        <f t="shared" si="1"/>
        <v>59.288688579319548</v>
      </c>
      <c r="J126" s="133">
        <f>SUM(J121:J125)</f>
        <v>29175</v>
      </c>
      <c r="K126" s="156"/>
      <c r="L126" s="51">
        <f>SUM(F126)</f>
        <v>32949</v>
      </c>
      <c r="M126" s="51">
        <f>SUM(G126)</f>
        <v>32949</v>
      </c>
      <c r="N126" s="51">
        <f>SUM(H126)</f>
        <v>19535.03</v>
      </c>
      <c r="O126" s="51">
        <f>SUM(I126)</f>
        <v>59.288688579319548</v>
      </c>
      <c r="P126" s="51">
        <f>SUM(J126)</f>
        <v>29175</v>
      </c>
      <c r="Q126" s="51"/>
      <c r="R126" s="51"/>
      <c r="S126" s="4"/>
      <c r="T126" s="4"/>
      <c r="U126" s="4"/>
      <c r="V126" s="4"/>
      <c r="W126" s="4"/>
    </row>
    <row r="127" spans="1:23" s="10" customFormat="1" ht="15.95" customHeight="1" x14ac:dyDescent="0.2">
      <c r="A127" s="66" t="s">
        <v>297</v>
      </c>
      <c r="B127" s="82"/>
      <c r="C127" s="81"/>
      <c r="D127" s="82"/>
      <c r="E127" s="82"/>
      <c r="F127" s="9"/>
      <c r="G127" s="9"/>
      <c r="H127" s="52"/>
      <c r="I127" s="9"/>
      <c r="J127" s="9"/>
      <c r="K127" s="9"/>
      <c r="L127" s="9"/>
    </row>
    <row r="128" spans="1:23" s="8" customFormat="1" ht="15.95" customHeight="1" x14ac:dyDescent="0.2">
      <c r="A128" s="90" t="s">
        <v>426</v>
      </c>
      <c r="B128" s="98" t="s">
        <v>433</v>
      </c>
      <c r="C128" s="99"/>
      <c r="D128" s="90"/>
      <c r="E128" s="90"/>
      <c r="F128" s="9"/>
      <c r="G128" s="9"/>
      <c r="H128" s="52"/>
      <c r="I128" s="9"/>
      <c r="J128" s="9"/>
      <c r="K128" s="9"/>
      <c r="L128" s="9"/>
    </row>
    <row r="129" spans="1:23" ht="15.95" customHeight="1" x14ac:dyDescent="0.2">
      <c r="A129" s="100" t="s">
        <v>299</v>
      </c>
      <c r="B129" s="65" t="s">
        <v>86</v>
      </c>
      <c r="C129" s="80"/>
      <c r="D129" s="65"/>
      <c r="E129" s="65" t="s">
        <v>87</v>
      </c>
      <c r="F129" s="60"/>
      <c r="G129" s="60"/>
      <c r="H129" s="344"/>
      <c r="I129" s="60"/>
      <c r="J129" s="68"/>
      <c r="K129" s="9"/>
      <c r="L129" s="9"/>
    </row>
    <row r="130" spans="1:23" ht="15.95" customHeight="1" x14ac:dyDescent="0.2">
      <c r="A130" s="53"/>
      <c r="B130" s="53"/>
      <c r="C130" s="77">
        <v>637027</v>
      </c>
      <c r="D130" s="53">
        <v>41</v>
      </c>
      <c r="E130" s="53" t="s">
        <v>88</v>
      </c>
      <c r="F130" s="68">
        <v>210</v>
      </c>
      <c r="G130" s="68">
        <v>210</v>
      </c>
      <c r="H130" s="173">
        <v>210</v>
      </c>
      <c r="I130" s="327">
        <f t="shared" si="1"/>
        <v>100</v>
      </c>
      <c r="J130" s="68">
        <v>210</v>
      </c>
      <c r="K130" s="9"/>
      <c r="L130" s="9"/>
    </row>
    <row r="131" spans="1:23" ht="15.95" customHeight="1" x14ac:dyDescent="0.2">
      <c r="A131" s="53"/>
      <c r="B131" s="67"/>
      <c r="C131" s="77">
        <v>621</v>
      </c>
      <c r="D131" s="53">
        <v>41</v>
      </c>
      <c r="E131" s="53" t="s">
        <v>449</v>
      </c>
      <c r="F131" s="68">
        <v>63</v>
      </c>
      <c r="G131" s="68">
        <v>63</v>
      </c>
      <c r="H131" s="173">
        <v>68.28</v>
      </c>
      <c r="I131" s="60">
        <f t="shared" si="1"/>
        <v>108.38095238095238</v>
      </c>
      <c r="J131" s="68">
        <v>68</v>
      </c>
      <c r="K131" s="9"/>
      <c r="L131" s="9"/>
    </row>
    <row r="132" spans="1:23" ht="15.95" customHeight="1" x14ac:dyDescent="0.2">
      <c r="A132" s="100" t="s">
        <v>299</v>
      </c>
      <c r="B132" s="101"/>
      <c r="C132" s="79"/>
      <c r="D132" s="56"/>
      <c r="E132" s="64" t="s">
        <v>89</v>
      </c>
      <c r="F132" s="155">
        <f t="shared" ref="F132:H132" si="9">SUM(F130:F131)</f>
        <v>273</v>
      </c>
      <c r="G132" s="155">
        <f t="shared" si="9"/>
        <v>273</v>
      </c>
      <c r="H132" s="268">
        <f t="shared" si="9"/>
        <v>278.27999999999997</v>
      </c>
      <c r="I132" s="324">
        <f t="shared" si="1"/>
        <v>101.93406593406593</v>
      </c>
      <c r="J132" s="155">
        <f>SUM(J130:J131)</f>
        <v>278</v>
      </c>
      <c r="K132" s="156"/>
      <c r="L132" s="51">
        <f>SUM(F132)</f>
        <v>273</v>
      </c>
      <c r="M132" s="51">
        <f>SUM(G132)</f>
        <v>273</v>
      </c>
      <c r="N132" s="51">
        <f>SUM(H132)</f>
        <v>278.27999999999997</v>
      </c>
      <c r="O132" s="51">
        <f>SUM(I132)</f>
        <v>101.93406593406593</v>
      </c>
      <c r="P132" s="51">
        <f>SUM(J132)</f>
        <v>278</v>
      </c>
      <c r="Q132" s="51"/>
      <c r="R132" s="51"/>
      <c r="S132" s="4"/>
      <c r="T132" s="4"/>
      <c r="U132" s="4"/>
      <c r="V132" s="4"/>
      <c r="W132" s="4"/>
    </row>
    <row r="133" spans="1:23" s="8" customFormat="1" ht="15.95" customHeight="1" x14ac:dyDescent="0.2">
      <c r="A133" s="55" t="s">
        <v>426</v>
      </c>
      <c r="B133" s="104" t="s">
        <v>435</v>
      </c>
      <c r="C133" s="105"/>
      <c r="D133" s="55"/>
      <c r="E133" s="55"/>
      <c r="F133" s="9"/>
      <c r="G133" s="9"/>
      <c r="H133" s="52"/>
      <c r="I133" s="9"/>
      <c r="J133" s="9"/>
      <c r="K133" s="9"/>
      <c r="L133" s="9"/>
    </row>
    <row r="134" spans="1:23" ht="15.95" customHeight="1" x14ac:dyDescent="0.2">
      <c r="A134" s="100" t="s">
        <v>298</v>
      </c>
      <c r="B134" s="103" t="s">
        <v>90</v>
      </c>
      <c r="C134" s="80"/>
      <c r="D134" s="65"/>
      <c r="E134" s="73" t="s">
        <v>91</v>
      </c>
      <c r="F134" s="60"/>
      <c r="G134" s="60"/>
      <c r="H134" s="216"/>
      <c r="I134" s="60"/>
      <c r="J134" s="60"/>
      <c r="K134" s="9"/>
      <c r="L134" s="9"/>
    </row>
    <row r="135" spans="1:23" ht="15.95" customHeight="1" x14ac:dyDescent="0.2">
      <c r="A135" s="53"/>
      <c r="B135" s="67"/>
      <c r="C135" s="77">
        <v>611</v>
      </c>
      <c r="D135" s="53">
        <v>41</v>
      </c>
      <c r="E135" s="53" t="s">
        <v>394</v>
      </c>
      <c r="F135" s="68">
        <v>31113</v>
      </c>
      <c r="G135" s="68">
        <v>31113</v>
      </c>
      <c r="H135" s="173">
        <v>22939.86</v>
      </c>
      <c r="I135" s="60">
        <f t="shared" si="1"/>
        <v>73.730787773599459</v>
      </c>
      <c r="J135" s="68">
        <v>31113</v>
      </c>
      <c r="K135" s="9"/>
      <c r="L135" s="9"/>
    </row>
    <row r="136" spans="1:23" ht="15.95" customHeight="1" x14ac:dyDescent="0.2">
      <c r="A136" s="53"/>
      <c r="B136" s="67"/>
      <c r="C136" s="183" t="s">
        <v>16</v>
      </c>
      <c r="D136" s="53">
        <v>41</v>
      </c>
      <c r="E136" s="53" t="s">
        <v>92</v>
      </c>
      <c r="F136" s="60">
        <v>10870</v>
      </c>
      <c r="G136" s="60">
        <v>10870</v>
      </c>
      <c r="H136" s="216">
        <v>8367.4599999999991</v>
      </c>
      <c r="I136" s="60">
        <f t="shared" si="1"/>
        <v>76.977552897884067</v>
      </c>
      <c r="J136" s="60">
        <v>10870</v>
      </c>
      <c r="K136" s="9"/>
      <c r="L136" s="9"/>
    </row>
    <row r="137" spans="1:23" ht="15.95" customHeight="1" x14ac:dyDescent="0.2">
      <c r="A137" s="53"/>
      <c r="B137" s="67"/>
      <c r="C137" s="183">
        <v>627000</v>
      </c>
      <c r="D137" s="53">
        <v>41</v>
      </c>
      <c r="E137" s="255" t="s">
        <v>860</v>
      </c>
      <c r="F137" s="60">
        <v>0</v>
      </c>
      <c r="G137" s="60">
        <v>642</v>
      </c>
      <c r="H137" s="216">
        <v>456.49</v>
      </c>
      <c r="I137" s="60">
        <f t="shared" si="1"/>
        <v>71.104361370716518</v>
      </c>
      <c r="J137" s="60">
        <v>642</v>
      </c>
      <c r="K137" s="9"/>
      <c r="L137" s="9"/>
    </row>
    <row r="138" spans="1:23" ht="15.95" customHeight="1" x14ac:dyDescent="0.2">
      <c r="A138" s="53"/>
      <c r="B138" s="67"/>
      <c r="C138" s="183" t="s">
        <v>42</v>
      </c>
      <c r="D138" s="53">
        <v>41</v>
      </c>
      <c r="E138" s="53" t="s">
        <v>290</v>
      </c>
      <c r="F138" s="60">
        <v>500</v>
      </c>
      <c r="G138" s="60">
        <v>500</v>
      </c>
      <c r="H138" s="216">
        <v>137</v>
      </c>
      <c r="I138" s="60">
        <f t="shared" si="1"/>
        <v>27.400000000000002</v>
      </c>
      <c r="J138" s="60">
        <v>500</v>
      </c>
      <c r="K138" s="9"/>
      <c r="L138" s="9"/>
    </row>
    <row r="139" spans="1:23" ht="15.95" customHeight="1" x14ac:dyDescent="0.2">
      <c r="A139" s="53"/>
      <c r="B139" s="67"/>
      <c r="C139" s="183">
        <v>632003</v>
      </c>
      <c r="D139" s="53">
        <v>41</v>
      </c>
      <c r="E139" s="53" t="s">
        <v>347</v>
      </c>
      <c r="F139" s="60">
        <v>250</v>
      </c>
      <c r="G139" s="60">
        <v>250</v>
      </c>
      <c r="H139" s="216">
        <v>119.4</v>
      </c>
      <c r="I139" s="60">
        <f t="shared" si="1"/>
        <v>47.760000000000005</v>
      </c>
      <c r="J139" s="60">
        <v>250</v>
      </c>
      <c r="K139" s="9"/>
      <c r="L139" s="9"/>
    </row>
    <row r="140" spans="1:23" ht="15.95" customHeight="1" x14ac:dyDescent="0.2">
      <c r="A140" s="53"/>
      <c r="B140" s="67"/>
      <c r="C140" s="183">
        <v>636001</v>
      </c>
      <c r="D140" s="53">
        <v>41</v>
      </c>
      <c r="E140" s="53" t="s">
        <v>459</v>
      </c>
      <c r="F140" s="60">
        <v>300</v>
      </c>
      <c r="G140" s="60">
        <v>300</v>
      </c>
      <c r="H140" s="216">
        <v>0</v>
      </c>
      <c r="I140" s="60">
        <f t="shared" si="1"/>
        <v>0</v>
      </c>
      <c r="J140" s="60">
        <v>0</v>
      </c>
      <c r="K140" s="9"/>
      <c r="L140" s="9"/>
    </row>
    <row r="141" spans="1:23" ht="15.95" customHeight="1" x14ac:dyDescent="0.2">
      <c r="A141" s="53"/>
      <c r="B141" s="67"/>
      <c r="C141" s="183">
        <v>633006</v>
      </c>
      <c r="D141" s="53">
        <v>41</v>
      </c>
      <c r="E141" s="53" t="s">
        <v>334</v>
      </c>
      <c r="F141" s="60">
        <v>130</v>
      </c>
      <c r="G141" s="60">
        <v>130</v>
      </c>
      <c r="H141" s="216">
        <v>97.96</v>
      </c>
      <c r="I141" s="60">
        <f t="shared" si="1"/>
        <v>75.353846153846149</v>
      </c>
      <c r="J141" s="60">
        <v>130</v>
      </c>
      <c r="K141" s="9"/>
      <c r="L141" s="9"/>
    </row>
    <row r="142" spans="1:23" ht="15.95" customHeight="1" x14ac:dyDescent="0.2">
      <c r="A142" s="53"/>
      <c r="B142" s="67"/>
      <c r="C142" s="183" t="s">
        <v>43</v>
      </c>
      <c r="D142" s="53">
        <v>41</v>
      </c>
      <c r="E142" s="53" t="s">
        <v>333</v>
      </c>
      <c r="F142" s="60">
        <v>50</v>
      </c>
      <c r="G142" s="60">
        <v>50</v>
      </c>
      <c r="H142" s="216">
        <v>26.44</v>
      </c>
      <c r="I142" s="60">
        <f t="shared" si="1"/>
        <v>52.88</v>
      </c>
      <c r="J142" s="60">
        <v>50</v>
      </c>
      <c r="K142" s="9"/>
      <c r="L142" s="9"/>
    </row>
    <row r="143" spans="1:23" ht="15.95" customHeight="1" x14ac:dyDescent="0.2">
      <c r="A143" s="53"/>
      <c r="B143" s="67"/>
      <c r="C143" s="183">
        <v>633007</v>
      </c>
      <c r="D143" s="53">
        <v>41</v>
      </c>
      <c r="E143" s="255" t="s">
        <v>861</v>
      </c>
      <c r="F143" s="60">
        <v>0</v>
      </c>
      <c r="G143" s="60">
        <v>0</v>
      </c>
      <c r="H143" s="216">
        <v>110.4</v>
      </c>
      <c r="I143" s="60">
        <v>0</v>
      </c>
      <c r="J143" s="60">
        <v>110</v>
      </c>
      <c r="K143" s="9"/>
      <c r="L143" s="9"/>
    </row>
    <row r="144" spans="1:23" ht="15.95" customHeight="1" x14ac:dyDescent="0.2">
      <c r="A144" s="53"/>
      <c r="B144" s="67"/>
      <c r="C144" s="183">
        <v>635005</v>
      </c>
      <c r="D144" s="53">
        <v>41</v>
      </c>
      <c r="E144" s="53" t="s">
        <v>335</v>
      </c>
      <c r="F144" s="60">
        <v>400</v>
      </c>
      <c r="G144" s="60">
        <v>400</v>
      </c>
      <c r="H144" s="216">
        <v>472.05</v>
      </c>
      <c r="I144" s="60">
        <f t="shared" ref="I144:I204" si="10">SUM(H144/G144)*100</f>
        <v>118.0125</v>
      </c>
      <c r="J144" s="60">
        <v>500</v>
      </c>
      <c r="K144" s="9"/>
      <c r="L144" s="9"/>
    </row>
    <row r="145" spans="1:23" ht="15.95" customHeight="1" x14ac:dyDescent="0.2">
      <c r="A145" s="53"/>
      <c r="B145" s="67"/>
      <c r="C145" s="183">
        <v>634001</v>
      </c>
      <c r="D145" s="53">
        <v>41</v>
      </c>
      <c r="E145" s="53" t="s">
        <v>331</v>
      </c>
      <c r="F145" s="60">
        <v>1000</v>
      </c>
      <c r="G145" s="60">
        <v>1000</v>
      </c>
      <c r="H145" s="216">
        <v>306.29000000000002</v>
      </c>
      <c r="I145" s="60">
        <f t="shared" si="10"/>
        <v>30.629000000000001</v>
      </c>
      <c r="J145" s="60">
        <v>1000</v>
      </c>
      <c r="K145" s="9"/>
      <c r="L145" s="9"/>
    </row>
    <row r="146" spans="1:23" ht="15.95" customHeight="1" x14ac:dyDescent="0.2">
      <c r="A146" s="53"/>
      <c r="B146" s="67"/>
      <c r="C146" s="183">
        <v>634003</v>
      </c>
      <c r="D146" s="53">
        <v>41</v>
      </c>
      <c r="E146" s="53" t="s">
        <v>332</v>
      </c>
      <c r="F146" s="60">
        <v>189</v>
      </c>
      <c r="G146" s="60">
        <v>189</v>
      </c>
      <c r="H146" s="216">
        <v>122.09</v>
      </c>
      <c r="I146" s="60">
        <f t="shared" si="10"/>
        <v>64.597883597883595</v>
      </c>
      <c r="J146" s="60">
        <v>122</v>
      </c>
      <c r="K146" s="9"/>
      <c r="L146" s="9"/>
    </row>
    <row r="147" spans="1:23" ht="15.95" customHeight="1" x14ac:dyDescent="0.2">
      <c r="A147" s="53"/>
      <c r="B147" s="67"/>
      <c r="C147" s="183" t="s">
        <v>44</v>
      </c>
      <c r="D147" s="53">
        <v>41</v>
      </c>
      <c r="E147" s="53" t="s">
        <v>291</v>
      </c>
      <c r="F147" s="60">
        <v>217</v>
      </c>
      <c r="G147" s="60">
        <v>217</v>
      </c>
      <c r="H147" s="216">
        <v>35</v>
      </c>
      <c r="I147" s="60">
        <f t="shared" si="10"/>
        <v>16.129032258064516</v>
      </c>
      <c r="J147" s="60">
        <v>217</v>
      </c>
      <c r="K147" s="9"/>
      <c r="L147" s="9"/>
    </row>
    <row r="148" spans="1:23" ht="15.95" customHeight="1" x14ac:dyDescent="0.2">
      <c r="A148" s="53"/>
      <c r="B148" s="67"/>
      <c r="C148" s="77">
        <v>637014</v>
      </c>
      <c r="D148" s="53">
        <v>41</v>
      </c>
      <c r="E148" s="53" t="s">
        <v>292</v>
      </c>
      <c r="F148" s="60">
        <v>1240</v>
      </c>
      <c r="G148" s="60">
        <v>1240</v>
      </c>
      <c r="H148" s="216">
        <v>1101.94</v>
      </c>
      <c r="I148" s="60">
        <f t="shared" si="10"/>
        <v>88.866129032258073</v>
      </c>
      <c r="J148" s="60">
        <v>1240</v>
      </c>
      <c r="K148" s="9"/>
      <c r="L148" s="9"/>
    </row>
    <row r="149" spans="1:23" ht="15.95" customHeight="1" x14ac:dyDescent="0.2">
      <c r="A149" s="56"/>
      <c r="B149" s="67"/>
      <c r="C149" s="77">
        <v>637023</v>
      </c>
      <c r="D149" s="53">
        <v>41</v>
      </c>
      <c r="E149" s="53" t="s">
        <v>505</v>
      </c>
      <c r="F149" s="60">
        <v>50</v>
      </c>
      <c r="G149" s="60">
        <v>50</v>
      </c>
      <c r="H149" s="216">
        <v>0</v>
      </c>
      <c r="I149" s="60">
        <f t="shared" si="10"/>
        <v>0</v>
      </c>
      <c r="J149" s="60">
        <v>50</v>
      </c>
      <c r="K149" s="9"/>
      <c r="L149" s="9"/>
    </row>
    <row r="150" spans="1:23" ht="15.95" customHeight="1" x14ac:dyDescent="0.2">
      <c r="A150" s="56"/>
      <c r="B150" s="67"/>
      <c r="C150" s="77">
        <v>637004</v>
      </c>
      <c r="D150" s="53">
        <v>41</v>
      </c>
      <c r="E150" s="255" t="s">
        <v>922</v>
      </c>
      <c r="F150" s="60">
        <v>0</v>
      </c>
      <c r="G150" s="60">
        <v>0</v>
      </c>
      <c r="H150" s="216">
        <v>346.15</v>
      </c>
      <c r="I150" s="60">
        <v>0</v>
      </c>
      <c r="J150" s="60">
        <v>346</v>
      </c>
      <c r="K150" s="9"/>
      <c r="L150" s="9"/>
    </row>
    <row r="151" spans="1:23" ht="15.95" customHeight="1" x14ac:dyDescent="0.2">
      <c r="A151" s="96" t="s">
        <v>298</v>
      </c>
      <c r="B151" s="67"/>
      <c r="C151" s="77"/>
      <c r="D151" s="53"/>
      <c r="E151" s="58" t="s">
        <v>66</v>
      </c>
      <c r="F151" s="133">
        <f>SUM(F135:F150)</f>
        <v>46309</v>
      </c>
      <c r="G151" s="133">
        <f t="shared" ref="G151:H151" si="11">SUM(G135:G150)</f>
        <v>46951</v>
      </c>
      <c r="H151" s="215">
        <f t="shared" si="11"/>
        <v>34638.53</v>
      </c>
      <c r="I151" s="324">
        <f t="shared" si="10"/>
        <v>73.775915315967708</v>
      </c>
      <c r="J151" s="133">
        <f>SUM(J135:J150)</f>
        <v>47140</v>
      </c>
      <c r="K151" s="156"/>
      <c r="L151" s="51">
        <f>SUM(F151)</f>
        <v>46309</v>
      </c>
      <c r="M151" s="51">
        <f>SUM(G151)</f>
        <v>46951</v>
      </c>
      <c r="N151" s="51">
        <f>SUM(H151)</f>
        <v>34638.53</v>
      </c>
      <c r="O151" s="51">
        <f>SUM(I151)</f>
        <v>73.775915315967708</v>
      </c>
      <c r="P151" s="51">
        <f>SUM(J151)</f>
        <v>47140</v>
      </c>
      <c r="Q151" s="51"/>
      <c r="R151" s="51"/>
      <c r="S151" s="4"/>
      <c r="T151" s="4"/>
      <c r="U151" s="4"/>
      <c r="V151" s="4"/>
      <c r="W151" s="4"/>
    </row>
    <row r="152" spans="1:23" s="8" customFormat="1" ht="15.95" customHeight="1" x14ac:dyDescent="0.2">
      <c r="A152" s="55" t="s">
        <v>426</v>
      </c>
      <c r="B152" s="98" t="s">
        <v>436</v>
      </c>
      <c r="C152" s="99"/>
      <c r="D152" s="90"/>
      <c r="E152" s="90"/>
      <c r="F152" s="9"/>
      <c r="G152" s="9"/>
      <c r="H152" s="52"/>
      <c r="I152" s="9"/>
      <c r="J152" s="9"/>
      <c r="K152" s="9"/>
      <c r="L152" s="9"/>
    </row>
    <row r="153" spans="1:23" ht="15.95" customHeight="1" x14ac:dyDescent="0.2">
      <c r="A153" s="100" t="s">
        <v>300</v>
      </c>
      <c r="B153" s="62" t="s">
        <v>93</v>
      </c>
      <c r="C153" s="76"/>
      <c r="D153" s="58"/>
      <c r="E153" s="58" t="s">
        <v>94</v>
      </c>
      <c r="F153" s="60"/>
      <c r="G153" s="60"/>
      <c r="H153" s="216"/>
      <c r="I153" s="60"/>
      <c r="J153" s="60"/>
      <c r="K153" s="9"/>
      <c r="L153" s="9"/>
    </row>
    <row r="154" spans="1:23" ht="15.95" customHeight="1" x14ac:dyDescent="0.2">
      <c r="A154" s="53"/>
      <c r="B154" s="67"/>
      <c r="C154" s="183">
        <v>632001</v>
      </c>
      <c r="D154" s="53">
        <v>41</v>
      </c>
      <c r="E154" s="53" t="s">
        <v>354</v>
      </c>
      <c r="F154" s="60">
        <v>647</v>
      </c>
      <c r="G154" s="60">
        <v>647</v>
      </c>
      <c r="H154" s="216">
        <v>763.21</v>
      </c>
      <c r="I154" s="60">
        <f t="shared" si="10"/>
        <v>117.96136012364762</v>
      </c>
      <c r="J154" s="60">
        <v>800</v>
      </c>
      <c r="K154" s="9"/>
      <c r="L154" s="9"/>
    </row>
    <row r="155" spans="1:23" ht="15.95" customHeight="1" x14ac:dyDescent="0.2">
      <c r="A155" s="53"/>
      <c r="B155" s="67"/>
      <c r="C155" s="183">
        <v>632002</v>
      </c>
      <c r="D155" s="53">
        <v>41</v>
      </c>
      <c r="E155" s="53" t="s">
        <v>95</v>
      </c>
      <c r="F155" s="60">
        <v>500</v>
      </c>
      <c r="G155" s="60">
        <v>500</v>
      </c>
      <c r="H155" s="216">
        <v>261.83999999999997</v>
      </c>
      <c r="I155" s="60">
        <f t="shared" si="10"/>
        <v>52.367999999999995</v>
      </c>
      <c r="J155" s="60">
        <v>500</v>
      </c>
      <c r="K155" s="9"/>
      <c r="L155" s="9"/>
    </row>
    <row r="156" spans="1:23" ht="15.95" customHeight="1" x14ac:dyDescent="0.2">
      <c r="A156" s="53"/>
      <c r="B156" s="53"/>
      <c r="C156" s="183">
        <v>633006</v>
      </c>
      <c r="D156" s="53">
        <v>41</v>
      </c>
      <c r="E156" s="53" t="s">
        <v>97</v>
      </c>
      <c r="F156" s="60">
        <v>500</v>
      </c>
      <c r="G156" s="60">
        <v>500</v>
      </c>
      <c r="H156" s="216">
        <v>618</v>
      </c>
      <c r="I156" s="60">
        <f t="shared" si="10"/>
        <v>123.6</v>
      </c>
      <c r="J156" s="60">
        <v>618</v>
      </c>
      <c r="K156" s="9"/>
      <c r="L156" s="9"/>
    </row>
    <row r="157" spans="1:23" ht="15.95" customHeight="1" x14ac:dyDescent="0.2">
      <c r="A157" s="53"/>
      <c r="B157" s="53"/>
      <c r="C157" s="183" t="s">
        <v>42</v>
      </c>
      <c r="D157" s="53">
        <v>41</v>
      </c>
      <c r="E157" s="53" t="s">
        <v>98</v>
      </c>
      <c r="F157" s="60">
        <v>523</v>
      </c>
      <c r="G157" s="60">
        <v>523</v>
      </c>
      <c r="H157" s="216">
        <v>0</v>
      </c>
      <c r="I157" s="60">
        <f t="shared" si="10"/>
        <v>0</v>
      </c>
      <c r="J157" s="60">
        <v>200</v>
      </c>
      <c r="K157" s="9"/>
      <c r="L157" s="9"/>
    </row>
    <row r="158" spans="1:23" ht="15.95" customHeight="1" x14ac:dyDescent="0.2">
      <c r="A158" s="53"/>
      <c r="B158" s="53"/>
      <c r="C158" s="183" t="s">
        <v>42</v>
      </c>
      <c r="D158" s="53">
        <v>41.110999999999997</v>
      </c>
      <c r="E158" s="255" t="s">
        <v>863</v>
      </c>
      <c r="F158" s="60">
        <v>0</v>
      </c>
      <c r="G158" s="60">
        <v>0</v>
      </c>
      <c r="H158" s="216">
        <v>9826.4</v>
      </c>
      <c r="I158" s="60">
        <v>0</v>
      </c>
      <c r="J158" s="60">
        <v>9826</v>
      </c>
      <c r="K158" s="9"/>
      <c r="L158" s="9"/>
    </row>
    <row r="159" spans="1:23" ht="15.95" customHeight="1" x14ac:dyDescent="0.2">
      <c r="A159" s="53"/>
      <c r="B159" s="53"/>
      <c r="C159" s="183" t="s">
        <v>44</v>
      </c>
      <c r="D159" s="53">
        <v>41</v>
      </c>
      <c r="E159" s="53" t="s">
        <v>598</v>
      </c>
      <c r="F159" s="60">
        <v>127</v>
      </c>
      <c r="G159" s="60">
        <v>127</v>
      </c>
      <c r="H159" s="216">
        <v>0</v>
      </c>
      <c r="I159" s="60">
        <f t="shared" si="10"/>
        <v>0</v>
      </c>
      <c r="J159" s="60">
        <v>0</v>
      </c>
      <c r="K159" s="9"/>
      <c r="L159" s="9"/>
    </row>
    <row r="160" spans="1:23" ht="15.95" customHeight="1" x14ac:dyDescent="0.2">
      <c r="A160" s="53"/>
      <c r="B160" s="53"/>
      <c r="C160" s="183">
        <v>633010</v>
      </c>
      <c r="D160" s="53">
        <v>41</v>
      </c>
      <c r="E160" s="53" t="s">
        <v>599</v>
      </c>
      <c r="F160" s="60">
        <v>0</v>
      </c>
      <c r="G160" s="60">
        <v>0</v>
      </c>
      <c r="H160" s="216">
        <v>0</v>
      </c>
      <c r="I160" s="60">
        <v>0</v>
      </c>
      <c r="J160" s="60">
        <v>0</v>
      </c>
      <c r="K160" s="9"/>
      <c r="L160" s="9"/>
    </row>
    <row r="161" spans="1:23" ht="15.95" customHeight="1" x14ac:dyDescent="0.2">
      <c r="A161" s="53"/>
      <c r="B161" s="53"/>
      <c r="C161" s="183">
        <v>63316</v>
      </c>
      <c r="D161" s="53">
        <v>41</v>
      </c>
      <c r="E161" s="53" t="s">
        <v>476</v>
      </c>
      <c r="F161" s="60">
        <v>154</v>
      </c>
      <c r="G161" s="60">
        <v>154</v>
      </c>
      <c r="H161" s="216">
        <v>700</v>
      </c>
      <c r="I161" s="60">
        <f t="shared" si="10"/>
        <v>454.54545454545456</v>
      </c>
      <c r="J161" s="60">
        <v>700</v>
      </c>
      <c r="K161" s="9"/>
      <c r="L161" s="9"/>
    </row>
    <row r="162" spans="1:23" ht="15.95" customHeight="1" x14ac:dyDescent="0.2">
      <c r="A162" s="53"/>
      <c r="B162" s="67"/>
      <c r="C162" s="183">
        <v>634001</v>
      </c>
      <c r="D162" s="53">
        <v>41</v>
      </c>
      <c r="E162" s="53" t="s">
        <v>99</v>
      </c>
      <c r="F162" s="60">
        <v>720</v>
      </c>
      <c r="G162" s="60">
        <v>720</v>
      </c>
      <c r="H162" s="216">
        <v>829.76</v>
      </c>
      <c r="I162" s="60">
        <f t="shared" si="10"/>
        <v>115.24444444444444</v>
      </c>
      <c r="J162" s="60">
        <v>1000</v>
      </c>
      <c r="K162" s="9"/>
      <c r="L162" s="9"/>
    </row>
    <row r="163" spans="1:23" ht="15.95" customHeight="1" x14ac:dyDescent="0.2">
      <c r="A163" s="53"/>
      <c r="B163" s="67"/>
      <c r="C163" s="183" t="s">
        <v>50</v>
      </c>
      <c r="D163" s="53">
        <v>41</v>
      </c>
      <c r="E163" s="53" t="s">
        <v>100</v>
      </c>
      <c r="F163" s="60">
        <v>462</v>
      </c>
      <c r="G163" s="60">
        <v>462</v>
      </c>
      <c r="H163" s="216">
        <v>72.900000000000006</v>
      </c>
      <c r="I163" s="60">
        <f t="shared" si="10"/>
        <v>15.779220779220783</v>
      </c>
      <c r="J163" s="60">
        <v>100</v>
      </c>
      <c r="K163" s="9"/>
      <c r="L163" s="9"/>
    </row>
    <row r="164" spans="1:23" ht="15.95" customHeight="1" x14ac:dyDescent="0.2">
      <c r="A164" s="53"/>
      <c r="B164" s="67"/>
      <c r="C164" s="183">
        <v>634002</v>
      </c>
      <c r="D164" s="53">
        <v>41</v>
      </c>
      <c r="E164" s="53" t="s">
        <v>101</v>
      </c>
      <c r="F164" s="60">
        <v>600</v>
      </c>
      <c r="G164" s="60">
        <v>600</v>
      </c>
      <c r="H164" s="216">
        <v>0</v>
      </c>
      <c r="I164" s="60">
        <f t="shared" si="10"/>
        <v>0</v>
      </c>
      <c r="J164" s="60">
        <v>100</v>
      </c>
      <c r="K164" s="9"/>
      <c r="L164" s="9"/>
    </row>
    <row r="165" spans="1:23" ht="15.95" customHeight="1" x14ac:dyDescent="0.2">
      <c r="A165" s="53"/>
      <c r="B165" s="67"/>
      <c r="C165" s="183" t="s">
        <v>102</v>
      </c>
      <c r="D165" s="53">
        <v>41</v>
      </c>
      <c r="E165" s="53" t="s">
        <v>103</v>
      </c>
      <c r="F165" s="60">
        <v>200</v>
      </c>
      <c r="G165" s="60">
        <v>200</v>
      </c>
      <c r="H165" s="216">
        <v>0</v>
      </c>
      <c r="I165" s="60">
        <f t="shared" si="10"/>
        <v>0</v>
      </c>
      <c r="J165" s="60">
        <v>100</v>
      </c>
      <c r="K165" s="9"/>
      <c r="L165" s="9"/>
    </row>
    <row r="166" spans="1:23" ht="15.95" customHeight="1" x14ac:dyDescent="0.2">
      <c r="A166" s="53"/>
      <c r="B166" s="67"/>
      <c r="C166" s="183">
        <v>634003</v>
      </c>
      <c r="D166" s="53">
        <v>41</v>
      </c>
      <c r="E166" s="53" t="s">
        <v>104</v>
      </c>
      <c r="F166" s="60">
        <v>750</v>
      </c>
      <c r="G166" s="60">
        <v>750</v>
      </c>
      <c r="H166" s="216">
        <v>586.83000000000004</v>
      </c>
      <c r="I166" s="60">
        <f t="shared" si="10"/>
        <v>78.244</v>
      </c>
      <c r="J166" s="60">
        <v>750</v>
      </c>
      <c r="K166" s="9"/>
      <c r="L166" s="9"/>
    </row>
    <row r="167" spans="1:23" ht="15.95" customHeight="1" x14ac:dyDescent="0.2">
      <c r="A167" s="53"/>
      <c r="B167" s="67"/>
      <c r="C167" s="183" t="s">
        <v>51</v>
      </c>
      <c r="D167" s="53">
        <v>41</v>
      </c>
      <c r="E167" s="53" t="s">
        <v>105</v>
      </c>
      <c r="F167" s="60">
        <v>390</v>
      </c>
      <c r="G167" s="60">
        <v>390</v>
      </c>
      <c r="H167" s="216">
        <v>0</v>
      </c>
      <c r="I167" s="60">
        <f t="shared" si="10"/>
        <v>0</v>
      </c>
      <c r="J167" s="60">
        <v>390</v>
      </c>
      <c r="K167" s="9"/>
      <c r="L167" s="9"/>
    </row>
    <row r="168" spans="1:23" ht="15.95" customHeight="1" x14ac:dyDescent="0.2">
      <c r="A168" s="53"/>
      <c r="B168" s="67"/>
      <c r="C168" s="183">
        <v>637023</v>
      </c>
      <c r="D168" s="53">
        <v>41</v>
      </c>
      <c r="E168" s="53" t="s">
        <v>603</v>
      </c>
      <c r="F168" s="60">
        <v>93</v>
      </c>
      <c r="G168" s="60">
        <v>93</v>
      </c>
      <c r="H168" s="216">
        <v>0</v>
      </c>
      <c r="I168" s="60">
        <f t="shared" si="10"/>
        <v>0</v>
      </c>
      <c r="J168" s="60">
        <v>93</v>
      </c>
      <c r="K168" s="9"/>
      <c r="L168" s="9"/>
    </row>
    <row r="169" spans="1:23" ht="15.95" customHeight="1" x14ac:dyDescent="0.2">
      <c r="A169" s="53"/>
      <c r="B169" s="53"/>
      <c r="C169" s="183" t="s">
        <v>106</v>
      </c>
      <c r="D169" s="53">
        <v>41</v>
      </c>
      <c r="E169" s="53" t="s">
        <v>107</v>
      </c>
      <c r="F169" s="60">
        <v>90</v>
      </c>
      <c r="G169" s="60">
        <v>90</v>
      </c>
      <c r="H169" s="216">
        <v>0</v>
      </c>
      <c r="I169" s="60">
        <f t="shared" si="10"/>
        <v>0</v>
      </c>
      <c r="J169" s="60">
        <v>90</v>
      </c>
      <c r="K169" s="9"/>
      <c r="L169" s="9"/>
    </row>
    <row r="170" spans="1:23" ht="15.95" customHeight="1" x14ac:dyDescent="0.2">
      <c r="A170" s="59"/>
      <c r="B170" s="53"/>
      <c r="C170" s="183" t="s">
        <v>600</v>
      </c>
      <c r="D170" s="53">
        <v>41</v>
      </c>
      <c r="E170" s="53" t="s">
        <v>601</v>
      </c>
      <c r="F170" s="60">
        <v>110</v>
      </c>
      <c r="G170" s="60">
        <v>110</v>
      </c>
      <c r="H170" s="216">
        <v>0</v>
      </c>
      <c r="I170" s="60">
        <f t="shared" si="10"/>
        <v>0</v>
      </c>
      <c r="J170" s="60">
        <v>0</v>
      </c>
      <c r="K170" s="9"/>
      <c r="L170" s="9"/>
    </row>
    <row r="171" spans="1:23" ht="15.95" customHeight="1" x14ac:dyDescent="0.2">
      <c r="A171" s="59"/>
      <c r="B171" s="53"/>
      <c r="C171" s="77">
        <v>637001</v>
      </c>
      <c r="D171" s="53">
        <v>41</v>
      </c>
      <c r="E171" s="53" t="s">
        <v>602</v>
      </c>
      <c r="F171" s="60">
        <v>0</v>
      </c>
      <c r="G171" s="60">
        <v>0</v>
      </c>
      <c r="H171" s="216">
        <v>0</v>
      </c>
      <c r="I171" s="60">
        <v>0</v>
      </c>
      <c r="J171" s="60">
        <v>0</v>
      </c>
      <c r="K171" s="9"/>
      <c r="L171" s="9"/>
    </row>
    <row r="172" spans="1:23" ht="15.95" customHeight="1" x14ac:dyDescent="0.2">
      <c r="A172" s="59"/>
      <c r="B172" s="53"/>
      <c r="C172" s="77">
        <v>637004</v>
      </c>
      <c r="D172" s="53">
        <v>41</v>
      </c>
      <c r="E172" s="255" t="s">
        <v>862</v>
      </c>
      <c r="F172" s="60">
        <v>0</v>
      </c>
      <c r="G172" s="60">
        <v>0</v>
      </c>
      <c r="H172" s="216">
        <v>150</v>
      </c>
      <c r="I172" s="60">
        <v>0</v>
      </c>
      <c r="J172" s="60">
        <v>150</v>
      </c>
      <c r="K172" s="9"/>
      <c r="L172" s="9"/>
    </row>
    <row r="173" spans="1:23" ht="15.95" customHeight="1" x14ac:dyDescent="0.2">
      <c r="A173" s="59"/>
      <c r="B173" s="53"/>
      <c r="C173" s="258">
        <v>637005</v>
      </c>
      <c r="D173" s="259">
        <v>41</v>
      </c>
      <c r="E173" s="259" t="s">
        <v>965</v>
      </c>
      <c r="F173" s="60">
        <v>0</v>
      </c>
      <c r="G173" s="60">
        <v>0</v>
      </c>
      <c r="H173" s="216">
        <v>0</v>
      </c>
      <c r="I173" s="60">
        <v>0</v>
      </c>
      <c r="J173" s="60">
        <v>2160</v>
      </c>
      <c r="K173" s="9"/>
      <c r="L173" s="9"/>
    </row>
    <row r="174" spans="1:23" ht="15.95" customHeight="1" x14ac:dyDescent="0.2">
      <c r="A174" s="59"/>
      <c r="B174" s="53"/>
      <c r="C174" s="183">
        <v>633007</v>
      </c>
      <c r="D174" s="259">
        <v>41</v>
      </c>
      <c r="E174" s="259" t="s">
        <v>947</v>
      </c>
      <c r="F174" s="60">
        <v>0</v>
      </c>
      <c r="G174" s="60">
        <v>0</v>
      </c>
      <c r="H174" s="216">
        <v>0</v>
      </c>
      <c r="I174" s="60">
        <v>0</v>
      </c>
      <c r="J174" s="60">
        <v>1580</v>
      </c>
      <c r="K174" s="9"/>
      <c r="L174" s="9"/>
    </row>
    <row r="175" spans="1:23" ht="15.95" customHeight="1" x14ac:dyDescent="0.2">
      <c r="A175" s="100" t="s">
        <v>300</v>
      </c>
      <c r="B175" s="53"/>
      <c r="C175" s="77"/>
      <c r="D175" s="53"/>
      <c r="E175" s="58" t="s">
        <v>89</v>
      </c>
      <c r="F175" s="133">
        <f>SUM(F154:F174)</f>
        <v>5866</v>
      </c>
      <c r="G175" s="133">
        <f t="shared" ref="G175:H175" si="12">SUM(G154:G174)</f>
        <v>5866</v>
      </c>
      <c r="H175" s="215">
        <f t="shared" si="12"/>
        <v>13808.939999999999</v>
      </c>
      <c r="I175" s="324">
        <f t="shared" si="10"/>
        <v>235.40640981929761</v>
      </c>
      <c r="J175" s="133">
        <f>SUM(J154:J174)</f>
        <v>19157</v>
      </c>
      <c r="K175" s="156"/>
      <c r="L175" s="51">
        <f>SUM(F175)</f>
        <v>5866</v>
      </c>
      <c r="M175" s="51">
        <f>SUM(G175)</f>
        <v>5866</v>
      </c>
      <c r="N175" s="51">
        <f>SUM(H175)</f>
        <v>13808.939999999999</v>
      </c>
      <c r="O175" s="51">
        <f>SUM(I175)</f>
        <v>235.40640981929761</v>
      </c>
      <c r="P175" s="51">
        <f>SUM(J175)</f>
        <v>19157</v>
      </c>
      <c r="Q175" s="51"/>
      <c r="R175" s="51"/>
      <c r="S175" s="4"/>
      <c r="T175" s="4"/>
      <c r="U175" s="4"/>
      <c r="V175" s="4"/>
      <c r="W175" s="4"/>
    </row>
    <row r="176" spans="1:23" s="11" customFormat="1" ht="15.95" customHeight="1" x14ac:dyDescent="0.25">
      <c r="A176" s="66" t="s">
        <v>391</v>
      </c>
      <c r="B176" s="66"/>
      <c r="C176" s="106"/>
      <c r="D176" s="66"/>
      <c r="E176" s="66"/>
      <c r="F176" s="9"/>
      <c r="G176" s="9"/>
      <c r="H176" s="52"/>
      <c r="I176" s="9"/>
      <c r="J176" s="9"/>
      <c r="K176" s="9"/>
      <c r="L176" s="9"/>
    </row>
    <row r="177" spans="1:23" ht="15.75" customHeight="1" x14ac:dyDescent="0.2">
      <c r="A177" s="82"/>
      <c r="B177" s="66" t="s">
        <v>108</v>
      </c>
      <c r="C177" s="106"/>
      <c r="D177" s="66"/>
      <c r="E177" s="66" t="s">
        <v>109</v>
      </c>
      <c r="F177" s="9"/>
      <c r="G177" s="9"/>
      <c r="H177" s="52"/>
      <c r="I177" s="9"/>
      <c r="J177" s="9"/>
      <c r="K177" s="9"/>
      <c r="L177" s="9"/>
    </row>
    <row r="178" spans="1:23" ht="15.75" customHeight="1" x14ac:dyDescent="0.2">
      <c r="A178" s="96"/>
      <c r="B178" s="53"/>
      <c r="C178" s="77">
        <v>637027</v>
      </c>
      <c r="D178" s="53">
        <v>41</v>
      </c>
      <c r="E178" s="255" t="s">
        <v>921</v>
      </c>
      <c r="F178" s="68">
        <v>8000</v>
      </c>
      <c r="G178" s="68">
        <v>8000</v>
      </c>
      <c r="H178" s="173">
        <v>4243</v>
      </c>
      <c r="I178" s="60">
        <f t="shared" si="10"/>
        <v>53.037500000000001</v>
      </c>
      <c r="J178" s="68">
        <v>8000</v>
      </c>
      <c r="K178" s="9"/>
      <c r="L178" s="9"/>
    </row>
    <row r="179" spans="1:23" ht="15.75" customHeight="1" x14ac:dyDescent="0.2">
      <c r="A179" s="96"/>
      <c r="B179" s="53"/>
      <c r="C179" s="77">
        <v>625007</v>
      </c>
      <c r="D179" s="53">
        <v>41</v>
      </c>
      <c r="E179" s="53" t="s">
        <v>328</v>
      </c>
      <c r="F179" s="68">
        <v>2500</v>
      </c>
      <c r="G179" s="68">
        <v>2500</v>
      </c>
      <c r="H179" s="173">
        <v>1046.56</v>
      </c>
      <c r="I179" s="60">
        <f t="shared" si="10"/>
        <v>41.862400000000001</v>
      </c>
      <c r="J179" s="68">
        <v>2500</v>
      </c>
      <c r="K179" s="9"/>
      <c r="L179" s="9"/>
    </row>
    <row r="180" spans="1:23" ht="15.75" customHeight="1" x14ac:dyDescent="0.2">
      <c r="A180" s="96"/>
      <c r="B180" s="67"/>
      <c r="C180" s="77">
        <v>633006</v>
      </c>
      <c r="D180" s="53">
        <v>41</v>
      </c>
      <c r="E180" s="53" t="s">
        <v>706</v>
      </c>
      <c r="F180" s="68">
        <v>5000</v>
      </c>
      <c r="G180" s="68">
        <v>5000</v>
      </c>
      <c r="H180" s="173">
        <v>368.2</v>
      </c>
      <c r="I180" s="60">
        <f t="shared" si="10"/>
        <v>7.3639999999999999</v>
      </c>
      <c r="J180" s="68">
        <v>500</v>
      </c>
      <c r="K180" s="9"/>
      <c r="L180" s="9"/>
    </row>
    <row r="181" spans="1:23" ht="15.75" customHeight="1" x14ac:dyDescent="0.2">
      <c r="A181" s="53"/>
      <c r="B181" s="67"/>
      <c r="C181" s="77">
        <v>637005</v>
      </c>
      <c r="D181" s="53">
        <v>41</v>
      </c>
      <c r="E181" s="53" t="s">
        <v>510</v>
      </c>
      <c r="F181" s="68">
        <v>800</v>
      </c>
      <c r="G181" s="68">
        <v>800</v>
      </c>
      <c r="H181" s="173">
        <v>888.64</v>
      </c>
      <c r="I181" s="60">
        <f t="shared" si="10"/>
        <v>111.08</v>
      </c>
      <c r="J181" s="68">
        <v>1200</v>
      </c>
      <c r="K181" s="9"/>
      <c r="L181" s="9"/>
    </row>
    <row r="182" spans="1:23" ht="15.75" customHeight="1" x14ac:dyDescent="0.2">
      <c r="A182" s="56"/>
      <c r="B182" s="67"/>
      <c r="C182" s="258">
        <v>637006</v>
      </c>
      <c r="D182" s="262">
        <v>41</v>
      </c>
      <c r="E182" s="262" t="s">
        <v>741</v>
      </c>
      <c r="F182" s="134">
        <v>0</v>
      </c>
      <c r="G182" s="134">
        <v>0</v>
      </c>
      <c r="H182" s="281">
        <v>172</v>
      </c>
      <c r="I182" s="60">
        <v>0</v>
      </c>
      <c r="J182" s="134">
        <v>172</v>
      </c>
      <c r="K182" s="9"/>
      <c r="L182" s="9"/>
    </row>
    <row r="183" spans="1:23" ht="15.75" customHeight="1" x14ac:dyDescent="0.2">
      <c r="A183" s="177">
        <v>11</v>
      </c>
      <c r="B183" s="67"/>
      <c r="C183" s="77" t="s">
        <v>111</v>
      </c>
      <c r="D183" s="56"/>
      <c r="E183" s="177" t="s">
        <v>66</v>
      </c>
      <c r="F183" s="133">
        <f>SUM(F178:F182)</f>
        <v>16300</v>
      </c>
      <c r="G183" s="133">
        <f t="shared" ref="G183:H183" si="13">SUM(G178:G182)</f>
        <v>16300</v>
      </c>
      <c r="H183" s="215">
        <f t="shared" si="13"/>
        <v>6718.4</v>
      </c>
      <c r="I183" s="324">
        <f t="shared" si="10"/>
        <v>41.217177914110422</v>
      </c>
      <c r="J183" s="155">
        <f>SUM(J178:J182)</f>
        <v>12372</v>
      </c>
      <c r="K183" s="156"/>
      <c r="L183" s="51">
        <f>SUM(F183)</f>
        <v>16300</v>
      </c>
      <c r="M183" s="51">
        <f>SUM(G183)</f>
        <v>16300</v>
      </c>
      <c r="N183" s="51">
        <f>SUM(H183)</f>
        <v>6718.4</v>
      </c>
      <c r="O183" s="51">
        <f>SUM(I183)</f>
        <v>41.217177914110422</v>
      </c>
      <c r="P183" s="51">
        <f>SUM(J183)</f>
        <v>12372</v>
      </c>
      <c r="Q183" s="51"/>
      <c r="R183" s="51"/>
      <c r="S183" s="4"/>
      <c r="T183" s="4"/>
      <c r="U183" s="4"/>
      <c r="V183" s="4"/>
      <c r="W183" s="4"/>
    </row>
    <row r="184" spans="1:23" s="10" customFormat="1" ht="15.75" customHeight="1" x14ac:dyDescent="0.2">
      <c r="A184" s="97" t="s">
        <v>296</v>
      </c>
      <c r="B184" s="101"/>
      <c r="C184" s="107"/>
      <c r="D184" s="102"/>
      <c r="E184" s="102"/>
      <c r="F184" s="9"/>
      <c r="G184" s="9"/>
      <c r="H184" s="52"/>
      <c r="I184" s="9"/>
      <c r="J184" s="9"/>
      <c r="K184" s="9"/>
      <c r="L184" s="9"/>
    </row>
    <row r="185" spans="1:23" s="8" customFormat="1" ht="15.75" customHeight="1" x14ac:dyDescent="0.2">
      <c r="A185" s="90" t="s">
        <v>426</v>
      </c>
      <c r="B185" s="92" t="s">
        <v>437</v>
      </c>
      <c r="C185" s="81"/>
      <c r="D185" s="82"/>
      <c r="E185" s="82"/>
      <c r="F185" s="9"/>
      <c r="G185" s="9"/>
      <c r="H185" s="52"/>
      <c r="I185" s="9"/>
      <c r="J185" s="9"/>
      <c r="K185" s="9"/>
      <c r="L185" s="9"/>
    </row>
    <row r="186" spans="1:23" ht="15.75" customHeight="1" x14ac:dyDescent="0.2">
      <c r="A186" s="100" t="s">
        <v>385</v>
      </c>
      <c r="B186" s="58" t="s">
        <v>112</v>
      </c>
      <c r="C186" s="76"/>
      <c r="D186" s="58"/>
      <c r="E186" s="58" t="s">
        <v>113</v>
      </c>
      <c r="F186" s="60"/>
      <c r="G186" s="60"/>
      <c r="H186" s="344"/>
      <c r="I186" s="60"/>
      <c r="J186" s="68"/>
      <c r="K186" s="9"/>
      <c r="L186" s="9"/>
    </row>
    <row r="187" spans="1:23" ht="15.75" customHeight="1" x14ac:dyDescent="0.2">
      <c r="A187" s="53"/>
      <c r="B187" s="67"/>
      <c r="C187" s="77">
        <v>611</v>
      </c>
      <c r="D187" s="53">
        <v>111</v>
      </c>
      <c r="E187" s="53" t="s">
        <v>114</v>
      </c>
      <c r="F187" s="266">
        <v>3117</v>
      </c>
      <c r="G187" s="266">
        <v>3117</v>
      </c>
      <c r="H187" s="216">
        <v>3117</v>
      </c>
      <c r="I187" s="327">
        <f t="shared" si="10"/>
        <v>100</v>
      </c>
      <c r="J187" s="266">
        <v>3793</v>
      </c>
      <c r="K187" s="341"/>
      <c r="L187" s="341"/>
    </row>
    <row r="188" spans="1:23" ht="15.75" customHeight="1" x14ac:dyDescent="0.2">
      <c r="A188" s="53"/>
      <c r="B188" s="67"/>
      <c r="C188" s="77">
        <v>611</v>
      </c>
      <c r="D188" s="53" t="s">
        <v>530</v>
      </c>
      <c r="E188" s="53" t="s">
        <v>115</v>
      </c>
      <c r="F188" s="60">
        <v>5778</v>
      </c>
      <c r="G188" s="60">
        <v>5778</v>
      </c>
      <c r="H188" s="216">
        <v>0</v>
      </c>
      <c r="I188" s="60">
        <f t="shared" si="10"/>
        <v>0</v>
      </c>
      <c r="J188" s="60">
        <v>5778</v>
      </c>
      <c r="K188" s="9"/>
      <c r="L188" s="9"/>
    </row>
    <row r="189" spans="1:23" ht="15.75" customHeight="1" x14ac:dyDescent="0.2">
      <c r="A189" s="53"/>
      <c r="B189" s="67"/>
      <c r="C189" s="77">
        <v>611</v>
      </c>
      <c r="D189" s="53">
        <v>41</v>
      </c>
      <c r="E189" s="53" t="s">
        <v>116</v>
      </c>
      <c r="F189" s="60">
        <v>14130</v>
      </c>
      <c r="G189" s="60">
        <v>14130</v>
      </c>
      <c r="H189" s="216">
        <v>12179.66</v>
      </c>
      <c r="I189" s="60">
        <f t="shared" si="10"/>
        <v>86.197169143665946</v>
      </c>
      <c r="J189" s="60">
        <v>14130</v>
      </c>
      <c r="K189" s="9"/>
      <c r="L189" s="9"/>
    </row>
    <row r="190" spans="1:23" ht="15.75" customHeight="1" x14ac:dyDescent="0.2">
      <c r="A190" s="53"/>
      <c r="B190" s="67"/>
      <c r="C190" s="183" t="s">
        <v>16</v>
      </c>
      <c r="D190" s="53">
        <v>111</v>
      </c>
      <c r="E190" s="53" t="s">
        <v>117</v>
      </c>
      <c r="F190" s="60">
        <v>804</v>
      </c>
      <c r="G190" s="60">
        <v>804</v>
      </c>
      <c r="H190" s="216">
        <v>0</v>
      </c>
      <c r="I190" s="60">
        <f t="shared" si="10"/>
        <v>0</v>
      </c>
      <c r="J190" s="60">
        <v>804</v>
      </c>
      <c r="K190" s="9"/>
      <c r="L190" s="9"/>
    </row>
    <row r="191" spans="1:23" ht="15.75" customHeight="1" x14ac:dyDescent="0.2">
      <c r="A191" s="53"/>
      <c r="B191" s="67"/>
      <c r="C191" s="183" t="s">
        <v>16</v>
      </c>
      <c r="D191" s="53" t="s">
        <v>530</v>
      </c>
      <c r="E191" s="53" t="s">
        <v>118</v>
      </c>
      <c r="F191" s="60">
        <v>1230</v>
      </c>
      <c r="G191" s="60">
        <v>1230</v>
      </c>
      <c r="H191" s="216">
        <v>0</v>
      </c>
      <c r="I191" s="60">
        <f t="shared" si="10"/>
        <v>0</v>
      </c>
      <c r="J191" s="60">
        <v>1230</v>
      </c>
      <c r="K191" s="9"/>
      <c r="L191" s="9"/>
    </row>
    <row r="192" spans="1:23" ht="15.75" customHeight="1" x14ac:dyDescent="0.2">
      <c r="A192" s="53"/>
      <c r="B192" s="67"/>
      <c r="C192" s="183" t="s">
        <v>16</v>
      </c>
      <c r="D192" s="53">
        <v>41</v>
      </c>
      <c r="E192" s="53" t="s">
        <v>119</v>
      </c>
      <c r="F192" s="60">
        <v>6010</v>
      </c>
      <c r="G192" s="60">
        <v>6010</v>
      </c>
      <c r="H192" s="216">
        <v>5555.12</v>
      </c>
      <c r="I192" s="60">
        <f t="shared" si="10"/>
        <v>92.431281198003319</v>
      </c>
      <c r="J192" s="60">
        <v>6010</v>
      </c>
      <c r="K192" s="9"/>
      <c r="L192" s="9"/>
    </row>
    <row r="193" spans="1:23" ht="15.75" customHeight="1" x14ac:dyDescent="0.2">
      <c r="A193" s="53"/>
      <c r="B193" s="67"/>
      <c r="C193" s="183">
        <v>627000</v>
      </c>
      <c r="D193" s="53">
        <v>41</v>
      </c>
      <c r="E193" s="255" t="s">
        <v>859</v>
      </c>
      <c r="F193" s="60"/>
      <c r="G193" s="60">
        <v>360</v>
      </c>
      <c r="H193" s="216">
        <v>229.1</v>
      </c>
      <c r="I193" s="60">
        <f t="shared" si="10"/>
        <v>63.638888888888886</v>
      </c>
      <c r="J193" s="60">
        <v>360</v>
      </c>
      <c r="K193" s="9"/>
      <c r="L193" s="9"/>
    </row>
    <row r="194" spans="1:23" ht="15.75" customHeight="1" x14ac:dyDescent="0.2">
      <c r="A194" s="53"/>
      <c r="B194" s="67"/>
      <c r="C194" s="77">
        <v>631001</v>
      </c>
      <c r="D194" s="53">
        <v>41</v>
      </c>
      <c r="E194" s="53" t="s">
        <v>507</v>
      </c>
      <c r="F194" s="60">
        <v>100</v>
      </c>
      <c r="G194" s="60">
        <v>100</v>
      </c>
      <c r="H194" s="216">
        <v>27.2</v>
      </c>
      <c r="I194" s="60">
        <f t="shared" si="10"/>
        <v>27.200000000000003</v>
      </c>
      <c r="J194" s="60">
        <v>100</v>
      </c>
      <c r="K194" s="9"/>
      <c r="L194" s="9"/>
    </row>
    <row r="195" spans="1:23" ht="15.75" customHeight="1" x14ac:dyDescent="0.2">
      <c r="A195" s="53"/>
      <c r="B195" s="67"/>
      <c r="C195" s="183" t="s">
        <v>38</v>
      </c>
      <c r="D195" s="53">
        <v>41</v>
      </c>
      <c r="E195" s="53" t="s">
        <v>494</v>
      </c>
      <c r="F195" s="60">
        <v>303</v>
      </c>
      <c r="G195" s="60">
        <v>303</v>
      </c>
      <c r="H195" s="216">
        <v>0</v>
      </c>
      <c r="I195" s="60">
        <f t="shared" si="10"/>
        <v>0</v>
      </c>
      <c r="J195" s="60">
        <v>303</v>
      </c>
      <c r="K195" s="9"/>
      <c r="L195" s="9"/>
    </row>
    <row r="196" spans="1:23" ht="15.75" customHeight="1" x14ac:dyDescent="0.2">
      <c r="A196" s="53"/>
      <c r="B196" s="67"/>
      <c r="C196" s="77">
        <v>633006</v>
      </c>
      <c r="D196" s="53">
        <v>41</v>
      </c>
      <c r="E196" s="53" t="s">
        <v>336</v>
      </c>
      <c r="F196" s="60">
        <v>326</v>
      </c>
      <c r="G196" s="60">
        <v>326</v>
      </c>
      <c r="H196" s="216">
        <v>831.34</v>
      </c>
      <c r="I196" s="60">
        <f t="shared" si="10"/>
        <v>255.01226993865035</v>
      </c>
      <c r="J196" s="60">
        <v>831</v>
      </c>
      <c r="K196" s="9"/>
      <c r="L196" s="9"/>
    </row>
    <row r="197" spans="1:23" ht="15.75" customHeight="1" x14ac:dyDescent="0.2">
      <c r="A197" s="53"/>
      <c r="B197" s="67"/>
      <c r="C197" s="77">
        <v>633006</v>
      </c>
      <c r="D197" s="53">
        <v>111</v>
      </c>
      <c r="E197" s="53" t="s">
        <v>374</v>
      </c>
      <c r="F197" s="60">
        <v>66</v>
      </c>
      <c r="G197" s="60">
        <v>66</v>
      </c>
      <c r="H197" s="216">
        <v>0</v>
      </c>
      <c r="I197" s="60">
        <f t="shared" si="10"/>
        <v>0</v>
      </c>
      <c r="J197" s="60">
        <v>66</v>
      </c>
      <c r="K197" s="9"/>
      <c r="L197" s="9"/>
    </row>
    <row r="198" spans="1:23" ht="15.75" customHeight="1" x14ac:dyDescent="0.2">
      <c r="A198" s="53"/>
      <c r="B198" s="67"/>
      <c r="C198" s="183">
        <v>633001</v>
      </c>
      <c r="D198" s="53">
        <v>41</v>
      </c>
      <c r="E198" s="255" t="s">
        <v>970</v>
      </c>
      <c r="F198" s="60">
        <v>50</v>
      </c>
      <c r="G198" s="60">
        <v>50</v>
      </c>
      <c r="H198" s="216">
        <v>19</v>
      </c>
      <c r="I198" s="60">
        <f t="shared" si="10"/>
        <v>38</v>
      </c>
      <c r="J198" s="60">
        <v>50</v>
      </c>
      <c r="K198" s="9"/>
      <c r="L198" s="9"/>
    </row>
    <row r="199" spans="1:23" ht="15.75" customHeight="1" x14ac:dyDescent="0.2">
      <c r="A199" s="53"/>
      <c r="B199" s="67"/>
      <c r="C199" s="77">
        <v>637014</v>
      </c>
      <c r="D199" s="53">
        <v>41</v>
      </c>
      <c r="E199" s="53" t="s">
        <v>120</v>
      </c>
      <c r="F199" s="60">
        <v>620</v>
      </c>
      <c r="G199" s="60">
        <v>620</v>
      </c>
      <c r="H199" s="216">
        <v>552.44000000000005</v>
      </c>
      <c r="I199" s="60">
        <f t="shared" si="10"/>
        <v>89.103225806451618</v>
      </c>
      <c r="J199" s="60">
        <v>620</v>
      </c>
      <c r="K199" s="9"/>
      <c r="L199" s="9"/>
    </row>
    <row r="200" spans="1:23" ht="15.75" customHeight="1" x14ac:dyDescent="0.2">
      <c r="A200" s="53"/>
      <c r="B200" s="67"/>
      <c r="C200" s="183" t="s">
        <v>38</v>
      </c>
      <c r="D200" s="53" t="s">
        <v>530</v>
      </c>
      <c r="E200" s="53" t="s">
        <v>495</v>
      </c>
      <c r="F200" s="60">
        <v>730</v>
      </c>
      <c r="G200" s="60">
        <v>730</v>
      </c>
      <c r="H200" s="216">
        <v>0</v>
      </c>
      <c r="I200" s="60">
        <f t="shared" si="10"/>
        <v>0</v>
      </c>
      <c r="J200" s="60">
        <v>730</v>
      </c>
      <c r="K200" s="9"/>
      <c r="L200" s="9"/>
    </row>
    <row r="201" spans="1:23" ht="15.75" customHeight="1" x14ac:dyDescent="0.2">
      <c r="A201" s="53"/>
      <c r="B201" s="67"/>
      <c r="C201" s="77">
        <v>632003</v>
      </c>
      <c r="D201" s="53">
        <v>41</v>
      </c>
      <c r="E201" s="53" t="s">
        <v>375</v>
      </c>
      <c r="F201" s="60">
        <v>320</v>
      </c>
      <c r="G201" s="60">
        <v>320</v>
      </c>
      <c r="H201" s="216">
        <v>206.34</v>
      </c>
      <c r="I201" s="60">
        <f t="shared" si="10"/>
        <v>64.481250000000003</v>
      </c>
      <c r="J201" s="60">
        <v>320</v>
      </c>
      <c r="K201" s="9"/>
      <c r="L201" s="9"/>
    </row>
    <row r="202" spans="1:23" ht="15.75" customHeight="1" x14ac:dyDescent="0.2">
      <c r="A202" s="53"/>
      <c r="B202" s="53"/>
      <c r="C202" s="77">
        <v>637001</v>
      </c>
      <c r="D202" s="53">
        <v>41</v>
      </c>
      <c r="E202" s="53" t="s">
        <v>508</v>
      </c>
      <c r="F202" s="60">
        <v>428</v>
      </c>
      <c r="G202" s="60">
        <v>428</v>
      </c>
      <c r="H202" s="216">
        <v>297</v>
      </c>
      <c r="I202" s="60">
        <f t="shared" si="10"/>
        <v>69.392523364485982</v>
      </c>
      <c r="J202" s="60">
        <v>428</v>
      </c>
      <c r="K202" s="9"/>
      <c r="L202" s="9"/>
    </row>
    <row r="203" spans="1:23" ht="15.75" customHeight="1" x14ac:dyDescent="0.2">
      <c r="A203" s="59"/>
      <c r="B203" s="53"/>
      <c r="C203" s="77">
        <v>633009</v>
      </c>
      <c r="D203" s="53">
        <v>41</v>
      </c>
      <c r="E203" s="53" t="s">
        <v>604</v>
      </c>
      <c r="F203" s="60">
        <v>93</v>
      </c>
      <c r="G203" s="60">
        <v>93</v>
      </c>
      <c r="H203" s="216">
        <v>156.96</v>
      </c>
      <c r="I203" s="60">
        <f t="shared" si="10"/>
        <v>168.7741935483871</v>
      </c>
      <c r="J203" s="60">
        <v>157</v>
      </c>
      <c r="K203" s="9"/>
      <c r="L203" s="9"/>
    </row>
    <row r="204" spans="1:23" ht="15.95" customHeight="1" x14ac:dyDescent="0.2">
      <c r="A204" s="100" t="s">
        <v>385</v>
      </c>
      <c r="B204" s="53"/>
      <c r="C204" s="77"/>
      <c r="D204" s="53"/>
      <c r="E204" s="58" t="s">
        <v>89</v>
      </c>
      <c r="F204" s="133">
        <f>SUM(F187:F203)</f>
        <v>34105</v>
      </c>
      <c r="G204" s="133">
        <f t="shared" ref="G204:H204" si="14">SUM(G187:G203)</f>
        <v>34465</v>
      </c>
      <c r="H204" s="215">
        <f t="shared" si="14"/>
        <v>23171.159999999996</v>
      </c>
      <c r="I204" s="324">
        <f t="shared" si="10"/>
        <v>67.230987958798778</v>
      </c>
      <c r="J204" s="133">
        <f>SUM(J187:J203)</f>
        <v>35710</v>
      </c>
      <c r="K204" s="156"/>
      <c r="L204" s="51">
        <f>SUM(F204)</f>
        <v>34105</v>
      </c>
      <c r="M204" s="51">
        <f>SUM(G204)</f>
        <v>34465</v>
      </c>
      <c r="N204" s="51">
        <f>SUM(H204)</f>
        <v>23171.159999999996</v>
      </c>
      <c r="O204" s="51">
        <f>SUM(I204)</f>
        <v>67.230987958798778</v>
      </c>
      <c r="P204" s="51">
        <f>SUM(J204)</f>
        <v>35710</v>
      </c>
      <c r="Q204" s="51"/>
      <c r="R204" s="51"/>
      <c r="S204" s="4"/>
      <c r="T204" s="4"/>
      <c r="U204" s="4"/>
      <c r="V204" s="4"/>
      <c r="W204" s="4"/>
    </row>
    <row r="205" spans="1:23" s="11" customFormat="1" ht="15.95" customHeight="1" x14ac:dyDescent="0.25">
      <c r="A205" s="66" t="s">
        <v>301</v>
      </c>
      <c r="B205" s="66"/>
      <c r="C205" s="106"/>
      <c r="D205" s="66"/>
      <c r="E205" s="66"/>
      <c r="F205" s="9"/>
      <c r="G205" s="9"/>
      <c r="H205" s="52"/>
      <c r="I205" s="9"/>
      <c r="J205" s="9"/>
      <c r="K205" s="9"/>
      <c r="L205" s="9"/>
    </row>
    <row r="206" spans="1:23" s="3" customFormat="1" ht="15.95" customHeight="1" x14ac:dyDescent="0.2">
      <c r="A206" s="92"/>
      <c r="B206" s="92" t="s">
        <v>381</v>
      </c>
      <c r="C206" s="93"/>
      <c r="D206" s="94"/>
      <c r="E206" s="92"/>
      <c r="F206" s="9"/>
      <c r="G206" s="9"/>
      <c r="H206" s="52"/>
      <c r="I206" s="9"/>
      <c r="J206" s="9"/>
      <c r="K206" s="9"/>
      <c r="L206" s="9"/>
    </row>
    <row r="207" spans="1:23" ht="15.95" customHeight="1" x14ac:dyDescent="0.2">
      <c r="A207" s="53"/>
      <c r="B207" s="58" t="s">
        <v>121</v>
      </c>
      <c r="C207" s="76"/>
      <c r="D207" s="58"/>
      <c r="E207" s="58" t="s">
        <v>122</v>
      </c>
      <c r="F207" s="60"/>
      <c r="G207" s="60"/>
      <c r="H207" s="344"/>
      <c r="I207" s="60"/>
      <c r="J207" s="68"/>
      <c r="K207" s="9"/>
      <c r="L207" s="9"/>
    </row>
    <row r="208" spans="1:23" ht="15.95" customHeight="1" x14ac:dyDescent="0.2">
      <c r="A208" s="96" t="s">
        <v>382</v>
      </c>
      <c r="B208" s="53"/>
      <c r="C208" s="77">
        <v>633006</v>
      </c>
      <c r="D208" s="53">
        <v>41</v>
      </c>
      <c r="E208" s="53" t="s">
        <v>123</v>
      </c>
      <c r="F208" s="60">
        <v>800</v>
      </c>
      <c r="G208" s="60">
        <v>800</v>
      </c>
      <c r="H208" s="216">
        <v>118.08</v>
      </c>
      <c r="I208" s="327">
        <f t="shared" ref="I208:I270" si="15">SUM(H208/G208)*100</f>
        <v>14.760000000000002</v>
      </c>
      <c r="J208" s="60">
        <v>800</v>
      </c>
      <c r="K208" s="9"/>
      <c r="L208" s="9"/>
    </row>
    <row r="209" spans="1:23" ht="15.95" customHeight="1" x14ac:dyDescent="0.2">
      <c r="A209" s="96"/>
      <c r="B209" s="53"/>
      <c r="C209" s="77" t="s">
        <v>509</v>
      </c>
      <c r="D209" s="53">
        <v>41</v>
      </c>
      <c r="E209" s="53" t="s">
        <v>606</v>
      </c>
      <c r="F209" s="60">
        <v>2090</v>
      </c>
      <c r="G209" s="60">
        <v>2090</v>
      </c>
      <c r="H209" s="216">
        <v>1546.77</v>
      </c>
      <c r="I209" s="327">
        <f t="shared" si="15"/>
        <v>74.008133971291869</v>
      </c>
      <c r="J209" s="60">
        <v>2090</v>
      </c>
      <c r="K209" s="9"/>
      <c r="L209" s="9"/>
    </row>
    <row r="210" spans="1:23" ht="15.95" customHeight="1" x14ac:dyDescent="0.2">
      <c r="A210" s="96" t="s">
        <v>382</v>
      </c>
      <c r="B210" s="53"/>
      <c r="C210" s="77">
        <v>635004</v>
      </c>
      <c r="D210" s="53">
        <v>41</v>
      </c>
      <c r="E210" s="53" t="s">
        <v>605</v>
      </c>
      <c r="F210" s="60">
        <v>8000</v>
      </c>
      <c r="G210" s="60">
        <v>8000</v>
      </c>
      <c r="H210" s="216">
        <v>3594</v>
      </c>
      <c r="I210" s="327">
        <f t="shared" si="15"/>
        <v>44.924999999999997</v>
      </c>
      <c r="J210" s="60">
        <v>5000</v>
      </c>
      <c r="K210" s="9"/>
      <c r="L210" s="9"/>
    </row>
    <row r="211" spans="1:23" ht="15.95" customHeight="1" x14ac:dyDescent="0.2">
      <c r="A211" s="96" t="s">
        <v>382</v>
      </c>
      <c r="B211" s="67"/>
      <c r="C211" s="183" t="s">
        <v>110</v>
      </c>
      <c r="D211" s="53">
        <v>41</v>
      </c>
      <c r="E211" s="309" t="s">
        <v>971</v>
      </c>
      <c r="F211" s="60">
        <v>30000</v>
      </c>
      <c r="G211" s="60">
        <v>70000</v>
      </c>
      <c r="H211" s="216">
        <v>2723.74</v>
      </c>
      <c r="I211" s="327">
        <f t="shared" si="15"/>
        <v>3.8910571428571425</v>
      </c>
      <c r="J211" s="60">
        <v>75000</v>
      </c>
      <c r="K211" s="9"/>
      <c r="L211" s="9"/>
    </row>
    <row r="212" spans="1:23" ht="15" customHeight="1" x14ac:dyDescent="0.2">
      <c r="A212" s="58" t="s">
        <v>382</v>
      </c>
      <c r="B212" s="53"/>
      <c r="C212" s="77"/>
      <c r="D212" s="53"/>
      <c r="E212" s="58" t="s">
        <v>89</v>
      </c>
      <c r="F212" s="155">
        <f t="shared" ref="F212:H212" si="16">SUM(F208:F211)</f>
        <v>40890</v>
      </c>
      <c r="G212" s="155">
        <f t="shared" si="16"/>
        <v>80890</v>
      </c>
      <c r="H212" s="268">
        <f t="shared" si="16"/>
        <v>7982.59</v>
      </c>
      <c r="I212" s="324">
        <f t="shared" si="15"/>
        <v>9.8684509828161708</v>
      </c>
      <c r="J212" s="155">
        <f>SUM(J208:J211)</f>
        <v>82890</v>
      </c>
      <c r="K212" s="156"/>
      <c r="L212" s="51">
        <f>SUM(F212)</f>
        <v>40890</v>
      </c>
      <c r="M212" s="51">
        <f>SUM(G212)</f>
        <v>80890</v>
      </c>
      <c r="N212" s="51">
        <f>SUM(H212)</f>
        <v>7982.59</v>
      </c>
      <c r="O212" s="51">
        <f>SUM(I212)</f>
        <v>9.8684509828161708</v>
      </c>
      <c r="P212" s="51">
        <f>SUM(J212)</f>
        <v>82890</v>
      </c>
      <c r="Q212" s="51"/>
      <c r="R212" s="51"/>
      <c r="S212" s="4"/>
      <c r="T212" s="4"/>
      <c r="U212" s="4"/>
      <c r="V212" s="4"/>
      <c r="W212" s="4"/>
    </row>
    <row r="213" spans="1:23" s="10" customFormat="1" ht="15" customHeight="1" x14ac:dyDescent="0.2">
      <c r="A213" s="66" t="s">
        <v>302</v>
      </c>
      <c r="B213" s="66"/>
      <c r="C213" s="106"/>
      <c r="D213" s="82"/>
      <c r="E213" s="82"/>
      <c r="F213" s="9"/>
      <c r="G213" s="9"/>
      <c r="H213" s="52"/>
      <c r="I213" s="9"/>
      <c r="J213" s="9"/>
      <c r="K213" s="9"/>
      <c r="L213" s="9"/>
    </row>
    <row r="214" spans="1:23" s="3" customFormat="1" ht="15" customHeight="1" x14ac:dyDescent="0.2">
      <c r="A214" s="98"/>
      <c r="B214" s="92" t="s">
        <v>397</v>
      </c>
      <c r="C214" s="93"/>
      <c r="D214" s="94"/>
      <c r="E214" s="92"/>
      <c r="F214" s="9"/>
      <c r="G214" s="9"/>
      <c r="H214" s="52"/>
      <c r="I214" s="9"/>
      <c r="J214" s="9"/>
      <c r="K214" s="9"/>
      <c r="L214" s="9"/>
    </row>
    <row r="215" spans="1:23" ht="15" customHeight="1" x14ac:dyDescent="0.2">
      <c r="A215" s="59"/>
      <c r="B215" s="58" t="s">
        <v>125</v>
      </c>
      <c r="C215" s="76"/>
      <c r="D215" s="58"/>
      <c r="E215" s="58" t="s">
        <v>126</v>
      </c>
      <c r="F215" s="60"/>
      <c r="G215" s="60"/>
      <c r="H215" s="344"/>
      <c r="I215" s="60"/>
      <c r="J215" s="68"/>
      <c r="K215" s="9"/>
      <c r="L215" s="9"/>
    </row>
    <row r="216" spans="1:23" ht="15" customHeight="1" x14ac:dyDescent="0.2">
      <c r="A216" s="171" t="s">
        <v>303</v>
      </c>
      <c r="B216" s="53"/>
      <c r="C216" s="77"/>
      <c r="D216" s="53"/>
      <c r="E216" s="53"/>
      <c r="F216" s="68"/>
      <c r="G216" s="68"/>
      <c r="H216" s="345"/>
      <c r="I216" s="60"/>
      <c r="J216" s="68"/>
      <c r="K216" s="9"/>
      <c r="L216" s="9"/>
    </row>
    <row r="217" spans="1:23" ht="15" customHeight="1" x14ac:dyDescent="0.2">
      <c r="A217" s="148"/>
      <c r="B217" s="67"/>
      <c r="C217" s="183" t="s">
        <v>511</v>
      </c>
      <c r="D217" s="53">
        <v>41</v>
      </c>
      <c r="E217" s="255" t="s">
        <v>951</v>
      </c>
      <c r="F217" s="68">
        <v>600</v>
      </c>
      <c r="G217" s="68">
        <v>600</v>
      </c>
      <c r="H217" s="345">
        <v>99.61</v>
      </c>
      <c r="I217" s="60">
        <f t="shared" si="15"/>
        <v>16.601666666666667</v>
      </c>
      <c r="J217" s="68">
        <v>600</v>
      </c>
      <c r="K217" s="9"/>
      <c r="L217" s="9"/>
    </row>
    <row r="218" spans="1:23" ht="15" customHeight="1" x14ac:dyDescent="0.2">
      <c r="A218" s="149"/>
      <c r="B218" s="101"/>
      <c r="C218" s="185">
        <v>636002</v>
      </c>
      <c r="D218" s="56">
        <v>41</v>
      </c>
      <c r="E218" s="257" t="s">
        <v>952</v>
      </c>
      <c r="F218" s="68">
        <v>500</v>
      </c>
      <c r="G218" s="68">
        <v>500</v>
      </c>
      <c r="H218" s="345">
        <v>0</v>
      </c>
      <c r="I218" s="60">
        <f t="shared" si="15"/>
        <v>0</v>
      </c>
      <c r="J218" s="68">
        <v>0</v>
      </c>
      <c r="K218" s="9"/>
      <c r="L218" s="9"/>
    </row>
    <row r="219" spans="1:23" ht="15" customHeight="1" x14ac:dyDescent="0.2">
      <c r="A219" s="148"/>
      <c r="B219" s="67"/>
      <c r="C219" s="183" t="s">
        <v>130</v>
      </c>
      <c r="D219" s="53">
        <v>41</v>
      </c>
      <c r="E219" s="255" t="s">
        <v>953</v>
      </c>
      <c r="F219" s="68">
        <v>66</v>
      </c>
      <c r="G219" s="68">
        <v>66</v>
      </c>
      <c r="H219" s="345">
        <v>170</v>
      </c>
      <c r="I219" s="60">
        <f t="shared" si="15"/>
        <v>257.57575757575756</v>
      </c>
      <c r="J219" s="68">
        <v>170</v>
      </c>
      <c r="K219" s="9"/>
      <c r="L219" s="9"/>
    </row>
    <row r="220" spans="1:23" ht="15.95" customHeight="1" x14ac:dyDescent="0.2">
      <c r="A220" s="171" t="s">
        <v>303</v>
      </c>
      <c r="B220" s="53"/>
      <c r="C220" s="77"/>
      <c r="D220" s="53"/>
      <c r="E220" s="58" t="s">
        <v>89</v>
      </c>
      <c r="F220" s="155">
        <f t="shared" ref="F220:H220" si="17">SUM(F216:F219)</f>
        <v>1166</v>
      </c>
      <c r="G220" s="155">
        <f t="shared" si="17"/>
        <v>1166</v>
      </c>
      <c r="H220" s="268">
        <f t="shared" si="17"/>
        <v>269.61</v>
      </c>
      <c r="I220" s="324">
        <f t="shared" si="15"/>
        <v>23.122641509433965</v>
      </c>
      <c r="J220" s="155">
        <f>SUM(J217:J219)</f>
        <v>770</v>
      </c>
      <c r="K220" s="156"/>
      <c r="L220" s="51">
        <f>SUM(F220)</f>
        <v>1166</v>
      </c>
      <c r="M220" s="51">
        <f>SUM(G220)</f>
        <v>1166</v>
      </c>
      <c r="N220" s="51">
        <f>SUM(H220)</f>
        <v>269.61</v>
      </c>
      <c r="O220" s="51">
        <f>SUM(I220)</f>
        <v>23.122641509433965</v>
      </c>
      <c r="P220" s="51">
        <f>SUM(J220)</f>
        <v>770</v>
      </c>
      <c r="Q220" s="51"/>
      <c r="R220" s="51"/>
      <c r="S220" s="4"/>
      <c r="T220" s="4"/>
      <c r="U220" s="4"/>
      <c r="V220" s="4"/>
      <c r="W220" s="4"/>
    </row>
    <row r="221" spans="1:23" s="11" customFormat="1" ht="15.95" customHeight="1" x14ac:dyDescent="0.25">
      <c r="A221" s="66" t="s">
        <v>304</v>
      </c>
      <c r="B221" s="66"/>
      <c r="C221" s="106"/>
      <c r="D221" s="66"/>
      <c r="E221" s="66"/>
      <c r="F221" s="9"/>
      <c r="G221" s="9"/>
      <c r="H221" s="52"/>
      <c r="I221" s="9"/>
      <c r="J221" s="9"/>
      <c r="K221" s="9"/>
      <c r="L221" s="9"/>
    </row>
    <row r="222" spans="1:23" s="8" customFormat="1" ht="15.95" customHeight="1" x14ac:dyDescent="0.2">
      <c r="A222" s="90" t="s">
        <v>426</v>
      </c>
      <c r="B222" s="92" t="s">
        <v>438</v>
      </c>
      <c r="C222" s="81"/>
      <c r="D222" s="82"/>
      <c r="E222" s="82"/>
      <c r="F222" s="9"/>
      <c r="G222" s="9"/>
      <c r="H222" s="52"/>
      <c r="I222" s="9"/>
      <c r="J222" s="9"/>
      <c r="K222" s="9"/>
      <c r="L222" s="9"/>
    </row>
    <row r="223" spans="1:23" ht="15.95" customHeight="1" x14ac:dyDescent="0.2">
      <c r="A223" s="53"/>
      <c r="B223" s="58" t="s">
        <v>127</v>
      </c>
      <c r="C223" s="76"/>
      <c r="D223" s="58"/>
      <c r="E223" s="58" t="s">
        <v>128</v>
      </c>
      <c r="F223" s="60"/>
      <c r="G223" s="60"/>
      <c r="H223" s="344"/>
      <c r="I223" s="60"/>
      <c r="J223" s="68"/>
      <c r="K223" s="9"/>
      <c r="L223" s="9"/>
    </row>
    <row r="224" spans="1:23" ht="15.95" customHeight="1" x14ac:dyDescent="0.2">
      <c r="A224" s="96" t="s">
        <v>305</v>
      </c>
      <c r="B224" s="53"/>
      <c r="C224" s="183" t="s">
        <v>38</v>
      </c>
      <c r="D224" s="53">
        <v>41</v>
      </c>
      <c r="E224" s="53" t="s">
        <v>129</v>
      </c>
      <c r="F224" s="60">
        <v>4650</v>
      </c>
      <c r="G224" s="60">
        <v>4650</v>
      </c>
      <c r="H224" s="216">
        <v>0</v>
      </c>
      <c r="I224" s="327">
        <f t="shared" si="15"/>
        <v>0</v>
      </c>
      <c r="J224" s="60">
        <v>4650</v>
      </c>
      <c r="K224" s="9"/>
      <c r="L224" s="9"/>
    </row>
    <row r="225" spans="1:12" ht="15.95" customHeight="1" x14ac:dyDescent="0.2">
      <c r="A225" s="53"/>
      <c r="B225" s="67"/>
      <c r="C225" s="183" t="s">
        <v>687</v>
      </c>
      <c r="D225" s="53">
        <v>41</v>
      </c>
      <c r="E225" s="53" t="s">
        <v>702</v>
      </c>
      <c r="F225" s="60">
        <v>2000</v>
      </c>
      <c r="G225" s="60">
        <v>2000</v>
      </c>
      <c r="H225" s="216">
        <v>1828</v>
      </c>
      <c r="I225" s="327">
        <f t="shared" si="15"/>
        <v>91.4</v>
      </c>
      <c r="J225" s="60">
        <v>2000</v>
      </c>
      <c r="K225" s="9"/>
      <c r="L225" s="9"/>
    </row>
    <row r="226" spans="1:12" ht="15.95" customHeight="1" x14ac:dyDescent="0.2">
      <c r="A226" s="53"/>
      <c r="B226" s="67"/>
      <c r="C226" s="183">
        <v>633004</v>
      </c>
      <c r="D226" s="53">
        <v>41</v>
      </c>
      <c r="E226" s="53" t="s">
        <v>703</v>
      </c>
      <c r="F226" s="60">
        <v>10000</v>
      </c>
      <c r="G226" s="60">
        <v>10000</v>
      </c>
      <c r="H226" s="216">
        <v>0</v>
      </c>
      <c r="I226" s="327">
        <f t="shared" si="15"/>
        <v>0</v>
      </c>
      <c r="J226" s="60">
        <v>0</v>
      </c>
      <c r="K226" s="9"/>
      <c r="L226" s="9"/>
    </row>
    <row r="227" spans="1:12" ht="15.95" customHeight="1" x14ac:dyDescent="0.2">
      <c r="A227" s="53"/>
      <c r="B227" s="67"/>
      <c r="C227" s="183">
        <v>633004</v>
      </c>
      <c r="D227" s="53">
        <v>41</v>
      </c>
      <c r="E227" s="53" t="s">
        <v>704</v>
      </c>
      <c r="F227" s="60">
        <v>10000</v>
      </c>
      <c r="G227" s="60">
        <v>10000</v>
      </c>
      <c r="H227" s="216">
        <v>0</v>
      </c>
      <c r="I227" s="327">
        <f t="shared" si="15"/>
        <v>0</v>
      </c>
      <c r="J227" s="60">
        <v>0</v>
      </c>
      <c r="K227" s="9"/>
      <c r="L227" s="9"/>
    </row>
    <row r="228" spans="1:12" ht="15.95" customHeight="1" x14ac:dyDescent="0.2">
      <c r="A228" s="53"/>
      <c r="B228" s="67"/>
      <c r="C228" s="183">
        <v>634004</v>
      </c>
      <c r="D228" s="53">
        <v>41</v>
      </c>
      <c r="E228" s="53" t="s">
        <v>239</v>
      </c>
      <c r="F228" s="60">
        <v>13000</v>
      </c>
      <c r="G228" s="60">
        <v>13000</v>
      </c>
      <c r="H228" s="216">
        <v>15307.2</v>
      </c>
      <c r="I228" s="327">
        <f t="shared" si="15"/>
        <v>117.7476923076923</v>
      </c>
      <c r="J228" s="60">
        <v>20000</v>
      </c>
      <c r="K228" s="9"/>
      <c r="L228" s="9"/>
    </row>
    <row r="229" spans="1:12" ht="15.95" customHeight="1" x14ac:dyDescent="0.2">
      <c r="A229" s="53"/>
      <c r="B229" s="67"/>
      <c r="C229" s="183" t="s">
        <v>512</v>
      </c>
      <c r="D229" s="53">
        <v>41</v>
      </c>
      <c r="E229" s="53" t="s">
        <v>131</v>
      </c>
      <c r="F229" s="60">
        <v>5700</v>
      </c>
      <c r="G229" s="60">
        <v>0</v>
      </c>
      <c r="H229" s="216">
        <v>375.84</v>
      </c>
      <c r="I229" s="327">
        <v>0</v>
      </c>
      <c r="J229" s="60">
        <v>500</v>
      </c>
      <c r="K229" s="9"/>
      <c r="L229" s="9"/>
    </row>
    <row r="230" spans="1:12" ht="15.95" customHeight="1" x14ac:dyDescent="0.2">
      <c r="A230" s="53"/>
      <c r="B230" s="67"/>
      <c r="C230" s="183">
        <v>634005</v>
      </c>
      <c r="D230" s="53">
        <v>41</v>
      </c>
      <c r="E230" s="53" t="s">
        <v>6</v>
      </c>
      <c r="F230" s="60">
        <v>63600</v>
      </c>
      <c r="G230" s="60">
        <v>63600</v>
      </c>
      <c r="H230" s="216">
        <v>47718.96</v>
      </c>
      <c r="I230" s="327">
        <f t="shared" si="15"/>
        <v>75.029811320754717</v>
      </c>
      <c r="J230" s="60">
        <v>63600</v>
      </c>
      <c r="K230" s="9"/>
      <c r="L230" s="9"/>
    </row>
    <row r="231" spans="1:12" ht="15.95" customHeight="1" x14ac:dyDescent="0.2">
      <c r="A231" s="53"/>
      <c r="B231" s="67"/>
      <c r="C231" s="183">
        <v>637005</v>
      </c>
      <c r="D231" s="53">
        <v>41</v>
      </c>
      <c r="E231" s="53" t="s">
        <v>707</v>
      </c>
      <c r="F231" s="60">
        <v>4000</v>
      </c>
      <c r="G231" s="60">
        <v>4000</v>
      </c>
      <c r="H231" s="216">
        <v>0</v>
      </c>
      <c r="I231" s="327">
        <f t="shared" si="15"/>
        <v>0</v>
      </c>
      <c r="J231" s="60">
        <v>4000</v>
      </c>
      <c r="K231" s="9"/>
      <c r="L231" s="9"/>
    </row>
    <row r="232" spans="1:12" ht="15.95" customHeight="1" x14ac:dyDescent="0.2">
      <c r="A232" s="53"/>
      <c r="B232" s="67"/>
      <c r="C232" s="183">
        <v>637012</v>
      </c>
      <c r="D232" s="53">
        <v>41</v>
      </c>
      <c r="E232" s="53" t="s">
        <v>532</v>
      </c>
      <c r="F232" s="60">
        <v>80000</v>
      </c>
      <c r="G232" s="60">
        <v>80000</v>
      </c>
      <c r="H232" s="216">
        <v>48726</v>
      </c>
      <c r="I232" s="327">
        <f t="shared" si="15"/>
        <v>60.907500000000006</v>
      </c>
      <c r="J232" s="60">
        <v>80000</v>
      </c>
      <c r="K232" s="9"/>
      <c r="L232" s="9"/>
    </row>
    <row r="233" spans="1:12" ht="15.95" customHeight="1" x14ac:dyDescent="0.2">
      <c r="A233" s="53"/>
      <c r="B233" s="67"/>
      <c r="C233" s="183">
        <v>611</v>
      </c>
      <c r="D233" s="53">
        <v>41</v>
      </c>
      <c r="E233" s="53" t="s">
        <v>132</v>
      </c>
      <c r="F233" s="60">
        <v>15058</v>
      </c>
      <c r="G233" s="60">
        <v>15058</v>
      </c>
      <c r="H233" s="216">
        <v>10812.21</v>
      </c>
      <c r="I233" s="327">
        <f t="shared" si="15"/>
        <v>71.803758799309335</v>
      </c>
      <c r="J233" s="60">
        <v>15058</v>
      </c>
      <c r="K233" s="9"/>
      <c r="L233" s="9"/>
    </row>
    <row r="234" spans="1:12" ht="15.95" customHeight="1" x14ac:dyDescent="0.2">
      <c r="A234" s="53"/>
      <c r="B234" s="67"/>
      <c r="C234" s="183" t="s">
        <v>16</v>
      </c>
      <c r="D234" s="53">
        <v>41</v>
      </c>
      <c r="E234" s="53" t="s">
        <v>133</v>
      </c>
      <c r="F234" s="60">
        <v>5261</v>
      </c>
      <c r="G234" s="60">
        <v>5261</v>
      </c>
      <c r="H234" s="216">
        <v>3965.08</v>
      </c>
      <c r="I234" s="327">
        <f t="shared" si="15"/>
        <v>75.367420642463415</v>
      </c>
      <c r="J234" s="60">
        <v>5261</v>
      </c>
      <c r="K234" s="9"/>
      <c r="L234" s="9"/>
    </row>
    <row r="235" spans="1:12" ht="15.95" customHeight="1" x14ac:dyDescent="0.2">
      <c r="A235" s="53"/>
      <c r="B235" s="67"/>
      <c r="C235" s="183">
        <v>627000</v>
      </c>
      <c r="D235" s="53">
        <v>41</v>
      </c>
      <c r="E235" s="255" t="s">
        <v>864</v>
      </c>
      <c r="F235" s="60"/>
      <c r="G235" s="60">
        <v>339</v>
      </c>
      <c r="H235" s="216">
        <v>217.36</v>
      </c>
      <c r="I235" s="327">
        <f t="shared" si="15"/>
        <v>64.117994100294979</v>
      </c>
      <c r="J235" s="60">
        <v>339</v>
      </c>
      <c r="K235" s="9"/>
      <c r="L235" s="9"/>
    </row>
    <row r="236" spans="1:12" ht="15.95" customHeight="1" x14ac:dyDescent="0.2">
      <c r="A236" s="53"/>
      <c r="B236" s="67"/>
      <c r="C236" s="183" t="s">
        <v>40</v>
      </c>
      <c r="D236" s="53">
        <v>41</v>
      </c>
      <c r="E236" s="53" t="s">
        <v>607</v>
      </c>
      <c r="F236" s="60">
        <v>250</v>
      </c>
      <c r="G236" s="60">
        <v>250</v>
      </c>
      <c r="H236" s="216">
        <v>184.58</v>
      </c>
      <c r="I236" s="327">
        <f t="shared" si="15"/>
        <v>73.832000000000008</v>
      </c>
      <c r="J236" s="60">
        <v>250</v>
      </c>
      <c r="K236" s="9"/>
      <c r="L236" s="9"/>
    </row>
    <row r="237" spans="1:12" ht="15.95" customHeight="1" x14ac:dyDescent="0.2">
      <c r="A237" s="53"/>
      <c r="B237" s="67"/>
      <c r="C237" s="183">
        <v>637014</v>
      </c>
      <c r="D237" s="53">
        <v>41</v>
      </c>
      <c r="E237" s="53" t="s">
        <v>134</v>
      </c>
      <c r="F237" s="60">
        <v>620</v>
      </c>
      <c r="G237" s="60">
        <v>620</v>
      </c>
      <c r="H237" s="216">
        <v>550.97</v>
      </c>
      <c r="I237" s="327">
        <f t="shared" si="15"/>
        <v>88.866129032258073</v>
      </c>
      <c r="J237" s="60">
        <v>620</v>
      </c>
      <c r="K237" s="9"/>
      <c r="L237" s="9"/>
    </row>
    <row r="238" spans="1:12" ht="15.95" customHeight="1" x14ac:dyDescent="0.2">
      <c r="A238" s="53"/>
      <c r="B238" s="67"/>
      <c r="C238" s="183" t="s">
        <v>47</v>
      </c>
      <c r="D238" s="53">
        <v>41</v>
      </c>
      <c r="E238" s="53" t="s">
        <v>355</v>
      </c>
      <c r="F238" s="60">
        <v>900</v>
      </c>
      <c r="G238" s="60">
        <v>900</v>
      </c>
      <c r="H238" s="216">
        <v>1009.92</v>
      </c>
      <c r="I238" s="327">
        <f t="shared" si="15"/>
        <v>112.21333333333332</v>
      </c>
      <c r="J238" s="60">
        <v>1200</v>
      </c>
      <c r="K238" s="9"/>
      <c r="L238" s="9"/>
    </row>
    <row r="239" spans="1:12" ht="15.95" customHeight="1" x14ac:dyDescent="0.2">
      <c r="A239" s="56"/>
      <c r="B239" s="67"/>
      <c r="C239" s="183">
        <v>637001</v>
      </c>
      <c r="D239" s="53">
        <v>41</v>
      </c>
      <c r="E239" s="53" t="s">
        <v>569</v>
      </c>
      <c r="F239" s="60">
        <v>36</v>
      </c>
      <c r="G239" s="60">
        <v>36</v>
      </c>
      <c r="H239" s="216">
        <v>0</v>
      </c>
      <c r="I239" s="327">
        <f t="shared" si="15"/>
        <v>0</v>
      </c>
      <c r="J239" s="60">
        <v>0</v>
      </c>
      <c r="K239" s="9"/>
      <c r="L239" s="9"/>
    </row>
    <row r="240" spans="1:12" ht="15.95" customHeight="1" x14ac:dyDescent="0.2">
      <c r="A240" s="56"/>
      <c r="B240" s="53"/>
      <c r="C240" s="183" t="s">
        <v>513</v>
      </c>
      <c r="D240" s="53">
        <v>41</v>
      </c>
      <c r="E240" s="53" t="s">
        <v>514</v>
      </c>
      <c r="F240" s="60">
        <v>3658</v>
      </c>
      <c r="G240" s="60">
        <v>3658</v>
      </c>
      <c r="H240" s="216">
        <v>2743.62</v>
      </c>
      <c r="I240" s="327">
        <f t="shared" si="15"/>
        <v>75.003280481137239</v>
      </c>
      <c r="J240" s="60">
        <v>3658</v>
      </c>
      <c r="K240" s="9"/>
      <c r="L240" s="9"/>
    </row>
    <row r="241" spans="1:23" ht="15.95" customHeight="1" x14ac:dyDescent="0.2">
      <c r="A241" s="56"/>
      <c r="B241" s="53"/>
      <c r="C241" s="258">
        <v>637004</v>
      </c>
      <c r="D241" s="259">
        <v>41</v>
      </c>
      <c r="E241" s="259" t="s">
        <v>867</v>
      </c>
      <c r="F241" s="60">
        <v>0</v>
      </c>
      <c r="G241" s="60">
        <v>0</v>
      </c>
      <c r="H241" s="216">
        <v>940</v>
      </c>
      <c r="I241" s="327">
        <v>0</v>
      </c>
      <c r="J241" s="60">
        <v>940</v>
      </c>
      <c r="K241" s="9"/>
      <c r="L241" s="9"/>
    </row>
    <row r="242" spans="1:23" ht="15.95" customHeight="1" x14ac:dyDescent="0.2">
      <c r="A242" s="56"/>
      <c r="B242" s="53"/>
      <c r="C242" s="77">
        <v>637005</v>
      </c>
      <c r="D242" s="292" t="s">
        <v>802</v>
      </c>
      <c r="E242" s="255" t="s">
        <v>866</v>
      </c>
      <c r="F242" s="60">
        <v>0</v>
      </c>
      <c r="G242" s="60">
        <v>0</v>
      </c>
      <c r="H242" s="216">
        <v>9861.07</v>
      </c>
      <c r="I242" s="327">
        <v>0</v>
      </c>
      <c r="J242" s="60">
        <v>9861</v>
      </c>
      <c r="K242" s="9"/>
      <c r="L242" s="9"/>
    </row>
    <row r="243" spans="1:23" ht="15.95" customHeight="1" x14ac:dyDescent="0.2">
      <c r="A243" s="56"/>
      <c r="B243" s="53"/>
      <c r="C243" s="77">
        <v>637005</v>
      </c>
      <c r="D243" s="292">
        <v>41</v>
      </c>
      <c r="E243" s="255" t="s">
        <v>865</v>
      </c>
      <c r="F243" s="60"/>
      <c r="G243" s="60">
        <v>0</v>
      </c>
      <c r="H243" s="216">
        <v>518.98</v>
      </c>
      <c r="I243" s="327">
        <v>0</v>
      </c>
      <c r="J243" s="60">
        <v>519</v>
      </c>
      <c r="K243" s="9"/>
      <c r="L243" s="9"/>
    </row>
    <row r="244" spans="1:23" ht="15.95" customHeight="1" x14ac:dyDescent="0.2">
      <c r="A244" s="56"/>
      <c r="B244" s="53"/>
      <c r="C244" s="265" t="s">
        <v>868</v>
      </c>
      <c r="D244" s="292">
        <v>41</v>
      </c>
      <c r="E244" s="255" t="s">
        <v>869</v>
      </c>
      <c r="F244" s="60">
        <v>0</v>
      </c>
      <c r="G244" s="60">
        <v>0</v>
      </c>
      <c r="H244" s="216">
        <v>529.20000000000005</v>
      </c>
      <c r="I244" s="327">
        <v>0</v>
      </c>
      <c r="J244" s="60">
        <v>529</v>
      </c>
      <c r="K244" s="9"/>
      <c r="L244" s="9"/>
    </row>
    <row r="245" spans="1:23" ht="15.95" customHeight="1" x14ac:dyDescent="0.2">
      <c r="A245" s="56"/>
      <c r="B245" s="53"/>
      <c r="C245" s="77">
        <v>637011</v>
      </c>
      <c r="D245" s="53">
        <v>41</v>
      </c>
      <c r="E245" s="53" t="s">
        <v>688</v>
      </c>
      <c r="F245" s="60">
        <v>3644</v>
      </c>
      <c r="G245" s="60">
        <v>3644</v>
      </c>
      <c r="H245" s="216">
        <v>2676</v>
      </c>
      <c r="I245" s="327">
        <f t="shared" si="15"/>
        <v>73.435784851811192</v>
      </c>
      <c r="J245" s="60">
        <v>3644</v>
      </c>
      <c r="K245" s="9"/>
      <c r="L245" s="9"/>
    </row>
    <row r="246" spans="1:23" ht="15.95" customHeight="1" x14ac:dyDescent="0.2">
      <c r="A246" s="56"/>
      <c r="B246" s="53"/>
      <c r="C246" s="258">
        <v>634003</v>
      </c>
      <c r="D246" s="259">
        <v>41</v>
      </c>
      <c r="E246" s="259" t="s">
        <v>742</v>
      </c>
      <c r="F246" s="60">
        <v>861</v>
      </c>
      <c r="G246" s="60">
        <v>861</v>
      </c>
      <c r="H246" s="216">
        <v>458.86</v>
      </c>
      <c r="I246" s="327">
        <f t="shared" si="15"/>
        <v>53.293844367015097</v>
      </c>
      <c r="J246" s="60">
        <v>861</v>
      </c>
      <c r="K246" s="9"/>
      <c r="L246" s="9"/>
    </row>
    <row r="247" spans="1:23" ht="15.95" customHeight="1" x14ac:dyDescent="0.2">
      <c r="A247" s="56"/>
      <c r="B247" s="53"/>
      <c r="C247" s="258">
        <v>642001</v>
      </c>
      <c r="D247" s="259">
        <v>41</v>
      </c>
      <c r="E247" s="259" t="s">
        <v>743</v>
      </c>
      <c r="F247" s="60">
        <v>0</v>
      </c>
      <c r="G247" s="60">
        <v>0</v>
      </c>
      <c r="H247" s="216">
        <v>0</v>
      </c>
      <c r="I247" s="327">
        <v>0</v>
      </c>
      <c r="J247" s="60">
        <v>0</v>
      </c>
      <c r="K247" s="9"/>
      <c r="L247" s="9"/>
    </row>
    <row r="248" spans="1:23" ht="15.95" customHeight="1" x14ac:dyDescent="0.2">
      <c r="A248" s="96" t="s">
        <v>305</v>
      </c>
      <c r="B248" s="53"/>
      <c r="C248" s="77"/>
      <c r="D248" s="53"/>
      <c r="E248" s="58" t="s">
        <v>89</v>
      </c>
      <c r="F248" s="133">
        <f>SUM(F224:F247)</f>
        <v>223238</v>
      </c>
      <c r="G248" s="133">
        <f t="shared" ref="G248:H248" si="18">SUM(G224:G247)</f>
        <v>217877</v>
      </c>
      <c r="H248" s="215">
        <f t="shared" si="18"/>
        <v>148423.85</v>
      </c>
      <c r="I248" s="324">
        <f t="shared" si="15"/>
        <v>68.122771104797664</v>
      </c>
      <c r="J248" s="133">
        <f>SUM(J224:J247)</f>
        <v>217490</v>
      </c>
      <c r="K248" s="156"/>
      <c r="L248" s="51">
        <f>SUM(F248)</f>
        <v>223238</v>
      </c>
      <c r="M248" s="51">
        <f>SUM(G248)</f>
        <v>217877</v>
      </c>
      <c r="N248" s="51">
        <f>SUM(H248)</f>
        <v>148423.85</v>
      </c>
      <c r="O248" s="51">
        <f>SUM(I248)</f>
        <v>68.122771104797664</v>
      </c>
      <c r="P248" s="51">
        <f>SUM(J248)</f>
        <v>217490</v>
      </c>
      <c r="Q248" s="51"/>
      <c r="R248" s="51"/>
      <c r="S248" s="4"/>
      <c r="T248" s="4"/>
      <c r="U248" s="4"/>
      <c r="V248" s="4"/>
      <c r="W248" s="4"/>
    </row>
    <row r="249" spans="1:23" s="10" customFormat="1" ht="15.95" customHeight="1" x14ac:dyDescent="0.2">
      <c r="A249" s="66" t="s">
        <v>297</v>
      </c>
      <c r="B249" s="82"/>
      <c r="C249" s="81"/>
      <c r="D249" s="82"/>
      <c r="E249" s="82"/>
      <c r="F249" s="9"/>
      <c r="G249" s="9"/>
      <c r="H249" s="52"/>
      <c r="I249" s="9"/>
      <c r="J249" s="9"/>
      <c r="K249" s="9"/>
      <c r="L249" s="9"/>
    </row>
    <row r="250" spans="1:23" s="8" customFormat="1" ht="15.95" customHeight="1" x14ac:dyDescent="0.2">
      <c r="A250" s="90" t="s">
        <v>426</v>
      </c>
      <c r="B250" s="92" t="s">
        <v>439</v>
      </c>
      <c r="C250" s="81"/>
      <c r="D250" s="82"/>
      <c r="E250" s="82"/>
      <c r="F250" s="9"/>
      <c r="G250" s="9"/>
      <c r="H250" s="52"/>
      <c r="I250" s="9"/>
      <c r="J250" s="9"/>
      <c r="K250" s="9"/>
      <c r="L250" s="9"/>
    </row>
    <row r="251" spans="1:23" ht="15.95" customHeight="1" x14ac:dyDescent="0.2">
      <c r="A251" s="59"/>
      <c r="B251" s="58" t="s">
        <v>135</v>
      </c>
      <c r="C251" s="109"/>
      <c r="D251" s="58"/>
      <c r="E251" s="58" t="s">
        <v>136</v>
      </c>
      <c r="F251" s="60"/>
      <c r="G251" s="60"/>
      <c r="H251" s="344"/>
      <c r="I251" s="60"/>
      <c r="J251" s="68"/>
      <c r="K251" s="9"/>
      <c r="L251" s="9"/>
    </row>
    <row r="252" spans="1:23" ht="15.95" customHeight="1" x14ac:dyDescent="0.2">
      <c r="A252" s="96" t="s">
        <v>306</v>
      </c>
      <c r="B252" s="61"/>
      <c r="C252" s="77">
        <v>632001</v>
      </c>
      <c r="D252" s="53">
        <v>41</v>
      </c>
      <c r="E252" s="53" t="s">
        <v>531</v>
      </c>
      <c r="F252" s="68">
        <v>23000</v>
      </c>
      <c r="G252" s="68">
        <v>23000</v>
      </c>
      <c r="H252" s="345">
        <v>22326.28</v>
      </c>
      <c r="I252" s="60">
        <f t="shared" si="15"/>
        <v>97.070782608695652</v>
      </c>
      <c r="J252" s="68">
        <v>23000</v>
      </c>
      <c r="K252" s="9"/>
      <c r="L252" s="9"/>
    </row>
    <row r="253" spans="1:23" ht="15.95" customHeight="1" x14ac:dyDescent="0.2">
      <c r="A253" s="96" t="s">
        <v>306</v>
      </c>
      <c r="B253" s="67"/>
      <c r="C253" s="77">
        <v>635005</v>
      </c>
      <c r="D253" s="53">
        <v>41</v>
      </c>
      <c r="E253" s="53" t="s">
        <v>137</v>
      </c>
      <c r="F253" s="68">
        <v>10000</v>
      </c>
      <c r="G253" s="68">
        <v>10000</v>
      </c>
      <c r="H253" s="173">
        <v>12229.68</v>
      </c>
      <c r="I253" s="327">
        <f t="shared" si="15"/>
        <v>122.2968</v>
      </c>
      <c r="J253" s="68">
        <v>20000</v>
      </c>
      <c r="K253" s="9"/>
      <c r="L253" s="9"/>
    </row>
    <row r="254" spans="1:23" ht="15.95" customHeight="1" x14ac:dyDescent="0.2">
      <c r="A254" s="110"/>
      <c r="B254" s="67"/>
      <c r="C254" s="77">
        <v>637005</v>
      </c>
      <c r="D254" s="53">
        <v>41</v>
      </c>
      <c r="E254" s="53" t="s">
        <v>533</v>
      </c>
      <c r="F254" s="68">
        <v>287</v>
      </c>
      <c r="G254" s="68">
        <v>287</v>
      </c>
      <c r="H254" s="173">
        <v>353.9</v>
      </c>
      <c r="I254" s="327">
        <f t="shared" si="15"/>
        <v>123.31010452961672</v>
      </c>
      <c r="J254" s="68">
        <v>400</v>
      </c>
      <c r="K254" s="9"/>
      <c r="L254" s="9"/>
    </row>
    <row r="255" spans="1:23" ht="15.95" customHeight="1" x14ac:dyDescent="0.2">
      <c r="A255" s="110"/>
      <c r="B255" s="67"/>
      <c r="C255" s="183" t="s">
        <v>478</v>
      </c>
      <c r="D255" s="53">
        <v>41</v>
      </c>
      <c r="E255" s="53" t="s">
        <v>477</v>
      </c>
      <c r="F255" s="68">
        <v>783</v>
      </c>
      <c r="G255" s="68">
        <v>783</v>
      </c>
      <c r="H255" s="173">
        <v>0</v>
      </c>
      <c r="I255" s="327">
        <f t="shared" si="15"/>
        <v>0</v>
      </c>
      <c r="J255" s="68">
        <v>783</v>
      </c>
      <c r="K255" s="9"/>
      <c r="L255" s="9"/>
    </row>
    <row r="256" spans="1:23" ht="15.95" customHeight="1" x14ac:dyDescent="0.2">
      <c r="A256" s="110"/>
      <c r="B256" s="67"/>
      <c r="C256" s="263">
        <v>637011</v>
      </c>
      <c r="D256" s="259">
        <v>41</v>
      </c>
      <c r="E256" s="259" t="s">
        <v>744</v>
      </c>
      <c r="F256" s="68">
        <v>1900</v>
      </c>
      <c r="G256" s="68">
        <v>1900</v>
      </c>
      <c r="H256" s="173">
        <v>366</v>
      </c>
      <c r="I256" s="327">
        <f t="shared" si="15"/>
        <v>19.263157894736842</v>
      </c>
      <c r="J256" s="68">
        <v>366</v>
      </c>
      <c r="K256" s="9"/>
      <c r="L256" s="9"/>
    </row>
    <row r="257" spans="1:23" ht="15.95" customHeight="1" x14ac:dyDescent="0.2">
      <c r="A257" s="96" t="s">
        <v>306</v>
      </c>
      <c r="B257" s="53"/>
      <c r="C257" s="77"/>
      <c r="D257" s="53"/>
      <c r="E257" s="58" t="s">
        <v>66</v>
      </c>
      <c r="F257" s="133">
        <f>SUM(F252:F256)</f>
        <v>35970</v>
      </c>
      <c r="G257" s="133">
        <f t="shared" ref="G257:H257" si="19">SUM(G252:G256)</f>
        <v>35970</v>
      </c>
      <c r="H257" s="215">
        <f t="shared" si="19"/>
        <v>35275.86</v>
      </c>
      <c r="I257" s="324">
        <f t="shared" si="15"/>
        <v>98.070225187656376</v>
      </c>
      <c r="J257" s="133">
        <f>SUM(J252:J256)</f>
        <v>44549</v>
      </c>
      <c r="K257" s="156"/>
      <c r="L257" s="51">
        <f>SUM(F257)</f>
        <v>35970</v>
      </c>
      <c r="M257" s="51">
        <f>SUM(G257)</f>
        <v>35970</v>
      </c>
      <c r="N257" s="51">
        <f>SUM(H257)</f>
        <v>35275.86</v>
      </c>
      <c r="O257" s="51">
        <f>SUM(I257)</f>
        <v>98.070225187656376</v>
      </c>
      <c r="P257" s="51">
        <f>SUM(J257)</f>
        <v>44549</v>
      </c>
      <c r="Q257" s="51"/>
      <c r="R257" s="51"/>
      <c r="S257" s="4"/>
      <c r="T257" s="4"/>
      <c r="U257" s="4"/>
      <c r="V257" s="4"/>
      <c r="W257" s="4"/>
    </row>
    <row r="258" spans="1:23" s="10" customFormat="1" ht="15.95" customHeight="1" x14ac:dyDescent="0.2">
      <c r="A258" s="66" t="s">
        <v>307</v>
      </c>
      <c r="B258" s="82"/>
      <c r="C258" s="81"/>
      <c r="D258" s="82"/>
      <c r="E258" s="82"/>
      <c r="F258" s="9"/>
      <c r="G258" s="9"/>
      <c r="H258" s="52"/>
      <c r="I258" s="9"/>
      <c r="J258" s="9"/>
      <c r="K258" s="9"/>
      <c r="L258" s="9"/>
      <c r="S258" s="131"/>
    </row>
    <row r="259" spans="1:23" s="8" customFormat="1" ht="15.95" customHeight="1" x14ac:dyDescent="0.2">
      <c r="A259" s="90" t="s">
        <v>426</v>
      </c>
      <c r="B259" s="98" t="s">
        <v>440</v>
      </c>
      <c r="C259" s="99"/>
      <c r="D259" s="90"/>
      <c r="E259" s="90"/>
      <c r="F259" s="9"/>
      <c r="G259" s="9"/>
      <c r="H259" s="52"/>
      <c r="I259" s="9"/>
      <c r="J259" s="9"/>
      <c r="K259" s="9"/>
      <c r="L259" s="9"/>
    </row>
    <row r="260" spans="1:23" ht="15.95" customHeight="1" x14ac:dyDescent="0.2">
      <c r="A260" s="59"/>
      <c r="B260" s="58" t="s">
        <v>138</v>
      </c>
      <c r="C260" s="76"/>
      <c r="D260" s="58"/>
      <c r="E260" s="58" t="s">
        <v>139</v>
      </c>
      <c r="F260" s="60"/>
      <c r="G260" s="60"/>
      <c r="H260" s="216"/>
      <c r="I260" s="60"/>
      <c r="J260" s="60"/>
      <c r="K260" s="9"/>
      <c r="L260" s="9"/>
    </row>
    <row r="261" spans="1:23" ht="15.95" customHeight="1" x14ac:dyDescent="0.2">
      <c r="A261" s="100" t="s">
        <v>390</v>
      </c>
      <c r="B261" s="111"/>
      <c r="C261" s="87">
        <v>632001</v>
      </c>
      <c r="D261" s="59">
        <v>41</v>
      </c>
      <c r="E261" s="59" t="s">
        <v>140</v>
      </c>
      <c r="F261" s="60">
        <v>313</v>
      </c>
      <c r="G261" s="60">
        <v>313</v>
      </c>
      <c r="H261" s="291">
        <v>255.7</v>
      </c>
      <c r="I261" s="327">
        <f t="shared" si="15"/>
        <v>81.693290734824274</v>
      </c>
      <c r="J261" s="60">
        <v>256</v>
      </c>
      <c r="K261" s="9"/>
      <c r="L261" s="9"/>
    </row>
    <row r="262" spans="1:23" ht="15.95" customHeight="1" x14ac:dyDescent="0.2">
      <c r="A262" s="100"/>
      <c r="B262" s="111"/>
      <c r="C262" s="188" t="s">
        <v>30</v>
      </c>
      <c r="D262" s="59">
        <v>41</v>
      </c>
      <c r="E262" s="59" t="s">
        <v>428</v>
      </c>
      <c r="F262" s="60">
        <v>150</v>
      </c>
      <c r="G262" s="60">
        <v>150</v>
      </c>
      <c r="H262" s="216">
        <v>159.86000000000001</v>
      </c>
      <c r="I262" s="327">
        <f t="shared" si="15"/>
        <v>106.57333333333334</v>
      </c>
      <c r="J262" s="60">
        <v>160</v>
      </c>
      <c r="K262" s="9"/>
      <c r="L262" s="9"/>
    </row>
    <row r="263" spans="1:23" ht="15.95" customHeight="1" x14ac:dyDescent="0.2">
      <c r="A263" s="53"/>
      <c r="B263" s="67"/>
      <c r="C263" s="183" t="s">
        <v>26</v>
      </c>
      <c r="D263" s="53">
        <v>41</v>
      </c>
      <c r="E263" s="53" t="s">
        <v>141</v>
      </c>
      <c r="F263" s="60">
        <v>300</v>
      </c>
      <c r="G263" s="60">
        <v>300</v>
      </c>
      <c r="H263" s="216">
        <v>285.06</v>
      </c>
      <c r="I263" s="327">
        <f t="shared" si="15"/>
        <v>95.02000000000001</v>
      </c>
      <c r="J263" s="60">
        <v>285</v>
      </c>
      <c r="K263" s="9"/>
      <c r="L263" s="9"/>
    </row>
    <row r="264" spans="1:23" ht="15.95" customHeight="1" x14ac:dyDescent="0.2">
      <c r="A264" s="53"/>
      <c r="B264" s="53"/>
      <c r="C264" s="183" t="s">
        <v>76</v>
      </c>
      <c r="D264" s="53">
        <v>41</v>
      </c>
      <c r="E264" s="53" t="s">
        <v>142</v>
      </c>
      <c r="F264" s="60">
        <v>15500</v>
      </c>
      <c r="G264" s="60">
        <v>15500</v>
      </c>
      <c r="H264" s="216">
        <v>10917.56</v>
      </c>
      <c r="I264" s="327">
        <f t="shared" si="15"/>
        <v>70.435870967741934</v>
      </c>
      <c r="J264" s="60">
        <v>15500</v>
      </c>
      <c r="K264" s="9"/>
      <c r="L264" s="9"/>
    </row>
    <row r="265" spans="1:23" ht="15.95" customHeight="1" x14ac:dyDescent="0.2">
      <c r="A265" s="53"/>
      <c r="B265" s="53"/>
      <c r="C265" s="183" t="s">
        <v>96</v>
      </c>
      <c r="D265" s="53">
        <v>41</v>
      </c>
      <c r="E265" s="53" t="s">
        <v>143</v>
      </c>
      <c r="F265" s="60">
        <v>2700</v>
      </c>
      <c r="G265" s="60">
        <v>2700</v>
      </c>
      <c r="H265" s="216">
        <v>1816.02</v>
      </c>
      <c r="I265" s="327">
        <f t="shared" si="15"/>
        <v>67.259999999999991</v>
      </c>
      <c r="J265" s="60">
        <v>2700</v>
      </c>
      <c r="K265" s="9"/>
      <c r="L265" s="9"/>
    </row>
    <row r="266" spans="1:23" ht="15.95" customHeight="1" x14ac:dyDescent="0.2">
      <c r="A266" s="53"/>
      <c r="B266" s="53"/>
      <c r="C266" s="183" t="s">
        <v>28</v>
      </c>
      <c r="D266" s="53">
        <v>41</v>
      </c>
      <c r="E266" s="53" t="s">
        <v>356</v>
      </c>
      <c r="F266" s="60">
        <v>400</v>
      </c>
      <c r="G266" s="60">
        <v>400</v>
      </c>
      <c r="H266" s="216">
        <v>392.55</v>
      </c>
      <c r="I266" s="327">
        <f t="shared" si="15"/>
        <v>98.137500000000003</v>
      </c>
      <c r="J266" s="60">
        <v>393</v>
      </c>
      <c r="K266" s="9"/>
      <c r="L266" s="9"/>
    </row>
    <row r="267" spans="1:23" ht="15.95" customHeight="1" x14ac:dyDescent="0.2">
      <c r="A267" s="53"/>
      <c r="B267" s="67"/>
      <c r="C267" s="183" t="s">
        <v>30</v>
      </c>
      <c r="D267" s="53">
        <v>41</v>
      </c>
      <c r="E267" s="53" t="s">
        <v>142</v>
      </c>
      <c r="F267" s="60">
        <v>17400</v>
      </c>
      <c r="G267" s="60">
        <v>17400</v>
      </c>
      <c r="H267" s="216">
        <v>11273.88</v>
      </c>
      <c r="I267" s="327">
        <f t="shared" si="15"/>
        <v>64.792413793103449</v>
      </c>
      <c r="J267" s="60">
        <v>17400</v>
      </c>
      <c r="K267" s="9"/>
      <c r="L267" s="9"/>
    </row>
    <row r="268" spans="1:23" ht="15.95" customHeight="1" x14ac:dyDescent="0.2">
      <c r="A268" s="53"/>
      <c r="B268" s="67"/>
      <c r="C268" s="183" t="s">
        <v>144</v>
      </c>
      <c r="D268" s="53">
        <v>41</v>
      </c>
      <c r="E268" s="53" t="s">
        <v>143</v>
      </c>
      <c r="F268" s="60">
        <v>2600</v>
      </c>
      <c r="G268" s="60">
        <v>2600</v>
      </c>
      <c r="H268" s="216">
        <v>3368.69</v>
      </c>
      <c r="I268" s="327">
        <f t="shared" si="15"/>
        <v>129.565</v>
      </c>
      <c r="J268" s="60">
        <v>3500</v>
      </c>
      <c r="K268" s="9"/>
      <c r="L268" s="9"/>
    </row>
    <row r="269" spans="1:23" ht="15.95" customHeight="1" x14ac:dyDescent="0.2">
      <c r="A269" s="53"/>
      <c r="B269" s="67"/>
      <c r="C269" s="183" t="s">
        <v>516</v>
      </c>
      <c r="D269" s="53">
        <v>41</v>
      </c>
      <c r="E269" s="53" t="s">
        <v>518</v>
      </c>
      <c r="F269" s="60">
        <v>0</v>
      </c>
      <c r="G269" s="60">
        <v>0</v>
      </c>
      <c r="H269" s="216">
        <v>63.85</v>
      </c>
      <c r="I269" s="327">
        <v>0</v>
      </c>
      <c r="J269" s="60">
        <v>63.85</v>
      </c>
      <c r="K269" s="9"/>
      <c r="L269" s="9"/>
    </row>
    <row r="270" spans="1:23" ht="15.95" customHeight="1" x14ac:dyDescent="0.2">
      <c r="A270" s="53"/>
      <c r="B270" s="67"/>
      <c r="C270" s="183" t="s">
        <v>35</v>
      </c>
      <c r="D270" s="53">
        <v>41</v>
      </c>
      <c r="E270" s="53" t="s">
        <v>608</v>
      </c>
      <c r="F270" s="60">
        <v>567</v>
      </c>
      <c r="G270" s="60">
        <v>567</v>
      </c>
      <c r="H270" s="216">
        <v>1605.83</v>
      </c>
      <c r="I270" s="327">
        <f t="shared" si="15"/>
        <v>283.21516754850092</v>
      </c>
      <c r="J270" s="60">
        <v>1606</v>
      </c>
      <c r="K270" s="9"/>
      <c r="L270" s="9"/>
    </row>
    <row r="271" spans="1:23" ht="15.95" customHeight="1" x14ac:dyDescent="0.2">
      <c r="A271" s="53"/>
      <c r="B271" s="67"/>
      <c r="C271" s="256" t="s">
        <v>35</v>
      </c>
      <c r="D271" s="53">
        <v>41</v>
      </c>
      <c r="E271" s="255" t="s">
        <v>822</v>
      </c>
      <c r="F271" s="60">
        <v>0</v>
      </c>
      <c r="G271" s="60">
        <v>0</v>
      </c>
      <c r="H271" s="216">
        <v>975.33</v>
      </c>
      <c r="I271" s="327">
        <v>0</v>
      </c>
      <c r="J271" s="60">
        <v>975</v>
      </c>
      <c r="K271" s="9"/>
      <c r="L271" s="9"/>
    </row>
    <row r="272" spans="1:23" ht="15.95" customHeight="1" x14ac:dyDescent="0.2">
      <c r="A272" s="53"/>
      <c r="B272" s="67"/>
      <c r="C272" s="183">
        <v>632002</v>
      </c>
      <c r="D272" s="53">
        <v>41</v>
      </c>
      <c r="E272" s="53" t="s">
        <v>145</v>
      </c>
      <c r="F272" s="60">
        <v>207</v>
      </c>
      <c r="G272" s="60">
        <v>207</v>
      </c>
      <c r="H272" s="216">
        <v>84.34</v>
      </c>
      <c r="I272" s="327">
        <f t="shared" ref="I272:I334" si="20">SUM(H272/G272)*100</f>
        <v>40.743961352657003</v>
      </c>
      <c r="J272" s="60">
        <v>207</v>
      </c>
      <c r="K272" s="9"/>
      <c r="L272" s="9"/>
    </row>
    <row r="273" spans="1:12" ht="15.95" customHeight="1" x14ac:dyDescent="0.2">
      <c r="A273" s="53"/>
      <c r="B273" s="67"/>
      <c r="C273" s="183">
        <v>632002</v>
      </c>
      <c r="D273" s="53">
        <v>41</v>
      </c>
      <c r="E273" s="53" t="s">
        <v>146</v>
      </c>
      <c r="F273" s="60">
        <v>59</v>
      </c>
      <c r="G273" s="60">
        <v>59</v>
      </c>
      <c r="H273" s="216">
        <v>0</v>
      </c>
      <c r="I273" s="327">
        <f t="shared" si="20"/>
        <v>0</v>
      </c>
      <c r="J273" s="60">
        <v>59</v>
      </c>
      <c r="K273" s="9"/>
      <c r="L273" s="9"/>
    </row>
    <row r="274" spans="1:12" ht="15.95" customHeight="1" x14ac:dyDescent="0.2">
      <c r="A274" s="53"/>
      <c r="B274" s="67"/>
      <c r="C274" s="183" t="s">
        <v>47</v>
      </c>
      <c r="D274" s="53">
        <v>41</v>
      </c>
      <c r="E274" s="53" t="s">
        <v>519</v>
      </c>
      <c r="F274" s="60">
        <v>75</v>
      </c>
      <c r="G274" s="60">
        <v>75</v>
      </c>
      <c r="H274" s="216">
        <v>0</v>
      </c>
      <c r="I274" s="327">
        <f t="shared" si="20"/>
        <v>0</v>
      </c>
      <c r="J274" s="60">
        <v>75</v>
      </c>
      <c r="K274" s="9"/>
      <c r="L274" s="9"/>
    </row>
    <row r="275" spans="1:12" ht="15.95" customHeight="1" x14ac:dyDescent="0.2">
      <c r="A275" s="53"/>
      <c r="B275" s="67"/>
      <c r="C275" s="183">
        <v>637015</v>
      </c>
      <c r="D275" s="53">
        <v>41</v>
      </c>
      <c r="E275" s="53" t="s">
        <v>524</v>
      </c>
      <c r="F275" s="60">
        <v>678</v>
      </c>
      <c r="G275" s="60">
        <v>678</v>
      </c>
      <c r="H275" s="216">
        <v>475.39</v>
      </c>
      <c r="I275" s="327">
        <f t="shared" si="20"/>
        <v>70.116519174041287</v>
      </c>
      <c r="J275" s="60">
        <v>678</v>
      </c>
      <c r="K275" s="9"/>
      <c r="L275" s="9"/>
    </row>
    <row r="276" spans="1:12" ht="15.95" customHeight="1" x14ac:dyDescent="0.2">
      <c r="A276" s="53"/>
      <c r="B276" s="67"/>
      <c r="C276" s="183">
        <v>637004</v>
      </c>
      <c r="D276" s="53">
        <v>41</v>
      </c>
      <c r="E276" s="53" t="s">
        <v>655</v>
      </c>
      <c r="F276" s="60">
        <v>145</v>
      </c>
      <c r="G276" s="60">
        <v>145</v>
      </c>
      <c r="H276" s="216">
        <v>20</v>
      </c>
      <c r="I276" s="327">
        <f t="shared" si="20"/>
        <v>13.793103448275861</v>
      </c>
      <c r="J276" s="60">
        <v>145</v>
      </c>
      <c r="K276" s="9"/>
      <c r="L276" s="9"/>
    </row>
    <row r="277" spans="1:12" ht="15.95" customHeight="1" x14ac:dyDescent="0.2">
      <c r="A277" s="53"/>
      <c r="B277" s="67"/>
      <c r="C277" s="183" t="s">
        <v>654</v>
      </c>
      <c r="D277" s="53">
        <v>41</v>
      </c>
      <c r="E277" s="53" t="s">
        <v>656</v>
      </c>
      <c r="F277" s="60">
        <v>145</v>
      </c>
      <c r="G277" s="60">
        <v>145</v>
      </c>
      <c r="H277" s="216">
        <v>20</v>
      </c>
      <c r="I277" s="327">
        <f t="shared" si="20"/>
        <v>13.793103448275861</v>
      </c>
      <c r="J277" s="60">
        <v>145</v>
      </c>
      <c r="K277" s="9"/>
      <c r="L277" s="9"/>
    </row>
    <row r="278" spans="1:12" ht="15.95" customHeight="1" x14ac:dyDescent="0.2">
      <c r="A278" s="53"/>
      <c r="B278" s="67"/>
      <c r="C278" s="183" t="s">
        <v>525</v>
      </c>
      <c r="D278" s="53">
        <v>41</v>
      </c>
      <c r="E278" s="53" t="s">
        <v>526</v>
      </c>
      <c r="F278" s="60">
        <v>574</v>
      </c>
      <c r="G278" s="60">
        <v>574</v>
      </c>
      <c r="H278" s="216">
        <v>0</v>
      </c>
      <c r="I278" s="327">
        <f t="shared" si="20"/>
        <v>0</v>
      </c>
      <c r="J278" s="60">
        <v>574</v>
      </c>
      <c r="K278" s="9"/>
      <c r="L278" s="9"/>
    </row>
    <row r="279" spans="1:12" ht="15.95" customHeight="1" x14ac:dyDescent="0.2">
      <c r="A279" s="53"/>
      <c r="B279" s="67"/>
      <c r="C279" s="183">
        <v>637015</v>
      </c>
      <c r="D279" s="53">
        <v>41</v>
      </c>
      <c r="E279" s="53" t="s">
        <v>570</v>
      </c>
      <c r="F279" s="60">
        <v>421</v>
      </c>
      <c r="G279" s="60">
        <v>421</v>
      </c>
      <c r="H279" s="216">
        <v>0</v>
      </c>
      <c r="I279" s="327">
        <f t="shared" si="20"/>
        <v>0</v>
      </c>
      <c r="J279" s="60">
        <v>421</v>
      </c>
      <c r="K279" s="9"/>
      <c r="L279" s="9"/>
    </row>
    <row r="280" spans="1:12" ht="15.95" customHeight="1" x14ac:dyDescent="0.2">
      <c r="A280" s="53"/>
      <c r="B280" s="67"/>
      <c r="C280" s="183">
        <v>637005</v>
      </c>
      <c r="D280" s="53">
        <v>41</v>
      </c>
      <c r="E280" s="53" t="s">
        <v>523</v>
      </c>
      <c r="F280" s="60">
        <v>173</v>
      </c>
      <c r="G280" s="60">
        <v>173</v>
      </c>
      <c r="H280" s="216">
        <v>172</v>
      </c>
      <c r="I280" s="327">
        <f t="shared" si="20"/>
        <v>99.421965317919074</v>
      </c>
      <c r="J280" s="60">
        <v>172</v>
      </c>
      <c r="K280" s="9"/>
      <c r="L280" s="9"/>
    </row>
    <row r="281" spans="1:12" ht="15.95" customHeight="1" x14ac:dyDescent="0.2">
      <c r="A281" s="53"/>
      <c r="B281" s="67"/>
      <c r="C281" s="183" t="s">
        <v>348</v>
      </c>
      <c r="D281" s="53">
        <v>41</v>
      </c>
      <c r="E281" s="53" t="s">
        <v>522</v>
      </c>
      <c r="F281" s="60">
        <v>173</v>
      </c>
      <c r="G281" s="60">
        <v>173</v>
      </c>
      <c r="H281" s="216">
        <v>170.28</v>
      </c>
      <c r="I281" s="327">
        <f t="shared" si="20"/>
        <v>98.427745664739888</v>
      </c>
      <c r="J281" s="60">
        <v>170</v>
      </c>
      <c r="K281" s="9"/>
      <c r="L281" s="9"/>
    </row>
    <row r="282" spans="1:12" ht="15.95" customHeight="1" x14ac:dyDescent="0.2">
      <c r="A282" s="53"/>
      <c r="B282" s="67"/>
      <c r="C282" s="183">
        <v>635006</v>
      </c>
      <c r="D282" s="53">
        <v>41</v>
      </c>
      <c r="E282" s="259" t="s">
        <v>761</v>
      </c>
      <c r="F282" s="154">
        <v>50000</v>
      </c>
      <c r="G282" s="154">
        <v>50000</v>
      </c>
      <c r="H282" s="280">
        <v>1336.82</v>
      </c>
      <c r="I282" s="327">
        <f t="shared" si="20"/>
        <v>2.6736400000000002</v>
      </c>
      <c r="J282" s="154">
        <v>33285</v>
      </c>
      <c r="K282" s="342"/>
      <c r="L282" s="342"/>
    </row>
    <row r="283" spans="1:12" ht="15.95" customHeight="1" x14ac:dyDescent="0.2">
      <c r="A283" s="53"/>
      <c r="B283" s="67"/>
      <c r="C283" s="183" t="s">
        <v>110</v>
      </c>
      <c r="D283" s="53">
        <v>41</v>
      </c>
      <c r="E283" s="53" t="s">
        <v>556</v>
      </c>
      <c r="F283" s="60">
        <v>4000</v>
      </c>
      <c r="G283" s="60">
        <v>4000</v>
      </c>
      <c r="H283" s="216">
        <v>369.74</v>
      </c>
      <c r="I283" s="327">
        <f t="shared" si="20"/>
        <v>9.2435000000000009</v>
      </c>
      <c r="J283" s="60">
        <v>4000</v>
      </c>
      <c r="K283" s="9"/>
      <c r="L283" s="9"/>
    </row>
    <row r="284" spans="1:12" ht="15.95" customHeight="1" x14ac:dyDescent="0.2">
      <c r="A284" s="53"/>
      <c r="B284" s="67"/>
      <c r="C284" s="183" t="s">
        <v>557</v>
      </c>
      <c r="D284" s="53">
        <v>41</v>
      </c>
      <c r="E284" s="53" t="s">
        <v>558</v>
      </c>
      <c r="F284" s="60">
        <v>2000</v>
      </c>
      <c r="G284" s="60">
        <v>2000</v>
      </c>
      <c r="H284" s="216">
        <v>50</v>
      </c>
      <c r="I284" s="327">
        <f t="shared" si="20"/>
        <v>2.5</v>
      </c>
      <c r="J284" s="60">
        <v>2000</v>
      </c>
      <c r="K284" s="9"/>
      <c r="L284" s="9"/>
    </row>
    <row r="285" spans="1:12" ht="15.95" customHeight="1" x14ac:dyDescent="0.2">
      <c r="A285" s="53"/>
      <c r="B285" s="67"/>
      <c r="C285" s="77">
        <v>635009</v>
      </c>
      <c r="D285" s="53">
        <v>41</v>
      </c>
      <c r="E285" s="148" t="s">
        <v>559</v>
      </c>
      <c r="F285" s="60">
        <v>90</v>
      </c>
      <c r="G285" s="60">
        <v>90</v>
      </c>
      <c r="H285" s="216">
        <v>50</v>
      </c>
      <c r="I285" s="327">
        <f t="shared" si="20"/>
        <v>55.555555555555557</v>
      </c>
      <c r="J285" s="60">
        <v>50</v>
      </c>
      <c r="K285" s="9"/>
      <c r="L285" s="9"/>
    </row>
    <row r="286" spans="1:12" ht="15.95" customHeight="1" x14ac:dyDescent="0.2">
      <c r="A286" s="53"/>
      <c r="B286" s="67"/>
      <c r="C286" s="77">
        <v>635009</v>
      </c>
      <c r="D286" s="53">
        <v>41</v>
      </c>
      <c r="E286" s="148" t="s">
        <v>560</v>
      </c>
      <c r="F286" s="60">
        <v>90</v>
      </c>
      <c r="G286" s="60">
        <v>90</v>
      </c>
      <c r="H286" s="216">
        <v>50</v>
      </c>
      <c r="I286" s="327">
        <f t="shared" si="20"/>
        <v>55.555555555555557</v>
      </c>
      <c r="J286" s="60">
        <v>50</v>
      </c>
      <c r="K286" s="9"/>
      <c r="L286" s="9"/>
    </row>
    <row r="287" spans="1:12" ht="15.95" customHeight="1" x14ac:dyDescent="0.2">
      <c r="A287" s="53"/>
      <c r="B287" s="67"/>
      <c r="C287" s="183" t="s">
        <v>430</v>
      </c>
      <c r="D287" s="53">
        <v>41</v>
      </c>
      <c r="E287" s="255" t="s">
        <v>853</v>
      </c>
      <c r="F287" s="60">
        <v>3500</v>
      </c>
      <c r="G287" s="60">
        <v>3500</v>
      </c>
      <c r="H287" s="216">
        <v>4320.96</v>
      </c>
      <c r="I287" s="327">
        <f t="shared" si="20"/>
        <v>123.45600000000002</v>
      </c>
      <c r="J287" s="60">
        <v>4321</v>
      </c>
      <c r="K287" s="9"/>
      <c r="L287" s="9"/>
    </row>
    <row r="288" spans="1:12" ht="15.95" customHeight="1" x14ac:dyDescent="0.2">
      <c r="A288" s="53"/>
      <c r="B288" s="67"/>
      <c r="C288" s="183" t="s">
        <v>106</v>
      </c>
      <c r="D288" s="53">
        <v>41</v>
      </c>
      <c r="E288" s="255" t="s">
        <v>854</v>
      </c>
      <c r="F288" s="60">
        <v>3500</v>
      </c>
      <c r="G288" s="60">
        <v>3500</v>
      </c>
      <c r="H288" s="216">
        <v>3828.42</v>
      </c>
      <c r="I288" s="327">
        <f t="shared" si="20"/>
        <v>109.38342857142858</v>
      </c>
      <c r="J288" s="60">
        <v>3828</v>
      </c>
      <c r="K288" s="9"/>
      <c r="L288" s="9"/>
    </row>
    <row r="289" spans="1:12" ht="15.95" customHeight="1" x14ac:dyDescent="0.2">
      <c r="A289" s="53"/>
      <c r="B289" s="67"/>
      <c r="C289" s="183" t="s">
        <v>561</v>
      </c>
      <c r="D289" s="53">
        <v>41</v>
      </c>
      <c r="E289" s="53" t="s">
        <v>563</v>
      </c>
      <c r="F289" s="60">
        <v>250</v>
      </c>
      <c r="G289" s="60">
        <v>250</v>
      </c>
      <c r="H289" s="216">
        <v>0</v>
      </c>
      <c r="I289" s="327">
        <f t="shared" si="20"/>
        <v>0</v>
      </c>
      <c r="J289" s="60">
        <v>250</v>
      </c>
      <c r="K289" s="9"/>
      <c r="L289" s="9"/>
    </row>
    <row r="290" spans="1:12" ht="15.95" customHeight="1" x14ac:dyDescent="0.2">
      <c r="A290" s="53"/>
      <c r="B290" s="67"/>
      <c r="C290" s="183" t="s">
        <v>561</v>
      </c>
      <c r="D290" s="53">
        <v>41</v>
      </c>
      <c r="E290" s="53" t="s">
        <v>562</v>
      </c>
      <c r="F290" s="60">
        <v>250</v>
      </c>
      <c r="G290" s="60">
        <v>250</v>
      </c>
      <c r="H290" s="216">
        <v>96</v>
      </c>
      <c r="I290" s="327">
        <f t="shared" si="20"/>
        <v>38.4</v>
      </c>
      <c r="J290" s="60">
        <v>250</v>
      </c>
      <c r="K290" s="9"/>
      <c r="L290" s="9"/>
    </row>
    <row r="291" spans="1:12" ht="15.95" customHeight="1" x14ac:dyDescent="0.2">
      <c r="A291" s="53"/>
      <c r="B291" s="67"/>
      <c r="C291" s="183">
        <v>637011</v>
      </c>
      <c r="D291" s="53">
        <v>41</v>
      </c>
      <c r="E291" s="53" t="s">
        <v>657</v>
      </c>
      <c r="F291" s="60">
        <v>0</v>
      </c>
      <c r="G291" s="60">
        <v>0</v>
      </c>
      <c r="H291" s="216">
        <v>0</v>
      </c>
      <c r="I291" s="327">
        <v>0</v>
      </c>
      <c r="J291" s="60">
        <v>0</v>
      </c>
      <c r="K291" s="9"/>
      <c r="L291" s="9"/>
    </row>
    <row r="292" spans="1:12" ht="15.95" customHeight="1" x14ac:dyDescent="0.2">
      <c r="A292" s="53"/>
      <c r="B292" s="62"/>
      <c r="C292" s="183">
        <v>632002</v>
      </c>
      <c r="D292" s="53">
        <v>41</v>
      </c>
      <c r="E292" s="290" t="s">
        <v>823</v>
      </c>
      <c r="F292" s="60">
        <v>1093</v>
      </c>
      <c r="G292" s="60">
        <v>1093</v>
      </c>
      <c r="H292" s="216">
        <v>46.73</v>
      </c>
      <c r="I292" s="327">
        <f t="shared" si="20"/>
        <v>4.2753888380603833</v>
      </c>
      <c r="J292" s="60">
        <v>1093</v>
      </c>
      <c r="K292" s="9"/>
      <c r="L292" s="9"/>
    </row>
    <row r="293" spans="1:12" ht="15.95" customHeight="1" x14ac:dyDescent="0.2">
      <c r="A293" s="53"/>
      <c r="B293" s="62"/>
      <c r="C293" s="189" t="s">
        <v>520</v>
      </c>
      <c r="D293" s="53">
        <v>41</v>
      </c>
      <c r="E293" s="112" t="s">
        <v>521</v>
      </c>
      <c r="F293" s="60">
        <v>1211</v>
      </c>
      <c r="G293" s="60">
        <v>1211</v>
      </c>
      <c r="H293" s="216">
        <v>0</v>
      </c>
      <c r="I293" s="327">
        <f t="shared" si="20"/>
        <v>0</v>
      </c>
      <c r="J293" s="60">
        <v>1211</v>
      </c>
      <c r="K293" s="9"/>
      <c r="L293" s="9"/>
    </row>
    <row r="294" spans="1:12" ht="15.95" customHeight="1" x14ac:dyDescent="0.2">
      <c r="A294" s="53"/>
      <c r="B294" s="67"/>
      <c r="C294" s="183">
        <v>637027</v>
      </c>
      <c r="D294" s="53">
        <v>41</v>
      </c>
      <c r="E294" s="53" t="s">
        <v>695</v>
      </c>
      <c r="F294" s="60">
        <v>0</v>
      </c>
      <c r="G294" s="60">
        <v>0</v>
      </c>
      <c r="H294" s="216">
        <v>0</v>
      </c>
      <c r="I294" s="327">
        <v>0</v>
      </c>
      <c r="J294" s="60">
        <v>0</v>
      </c>
      <c r="K294" s="9"/>
      <c r="L294" s="9"/>
    </row>
    <row r="295" spans="1:12" ht="15.95" customHeight="1" x14ac:dyDescent="0.2">
      <c r="A295" s="53"/>
      <c r="B295" s="53"/>
      <c r="C295" s="183" t="s">
        <v>44</v>
      </c>
      <c r="D295" s="53">
        <v>41</v>
      </c>
      <c r="E295" s="53" t="s">
        <v>653</v>
      </c>
      <c r="F295" s="60">
        <v>1000</v>
      </c>
      <c r="G295" s="60">
        <v>1000</v>
      </c>
      <c r="H295" s="216">
        <v>925.63</v>
      </c>
      <c r="I295" s="327">
        <f t="shared" si="20"/>
        <v>92.562999999999988</v>
      </c>
      <c r="J295" s="60">
        <v>1000</v>
      </c>
      <c r="K295" s="9"/>
      <c r="L295" s="9"/>
    </row>
    <row r="296" spans="1:12" ht="15.95" customHeight="1" x14ac:dyDescent="0.2">
      <c r="A296" s="53"/>
      <c r="B296" s="56"/>
      <c r="C296" s="185">
        <v>636001</v>
      </c>
      <c r="D296" s="53">
        <v>41</v>
      </c>
      <c r="E296" s="56" t="s">
        <v>534</v>
      </c>
      <c r="F296" s="60">
        <v>3</v>
      </c>
      <c r="G296" s="60">
        <v>3</v>
      </c>
      <c r="H296" s="216">
        <v>3.32</v>
      </c>
      <c r="I296" s="327">
        <f t="shared" si="20"/>
        <v>110.66666666666667</v>
      </c>
      <c r="J296" s="60">
        <v>3</v>
      </c>
      <c r="K296" s="9"/>
      <c r="L296" s="9"/>
    </row>
    <row r="297" spans="1:12" ht="15.95" customHeight="1" x14ac:dyDescent="0.2">
      <c r="A297" s="53"/>
      <c r="B297" s="53"/>
      <c r="C297" s="183" t="s">
        <v>429</v>
      </c>
      <c r="D297" s="53">
        <v>41</v>
      </c>
      <c r="E297" s="53" t="s">
        <v>610</v>
      </c>
      <c r="F297" s="60">
        <v>900</v>
      </c>
      <c r="G297" s="60">
        <v>900</v>
      </c>
      <c r="H297" s="216">
        <v>0</v>
      </c>
      <c r="I297" s="327">
        <f t="shared" si="20"/>
        <v>0</v>
      </c>
      <c r="J297" s="60">
        <v>900</v>
      </c>
      <c r="K297" s="9"/>
      <c r="L297" s="9"/>
    </row>
    <row r="298" spans="1:12" ht="15.95" customHeight="1" x14ac:dyDescent="0.2">
      <c r="A298" s="53"/>
      <c r="B298" s="53"/>
      <c r="C298" s="183">
        <v>633006</v>
      </c>
      <c r="D298" s="53">
        <v>41</v>
      </c>
      <c r="E298" s="53" t="s">
        <v>609</v>
      </c>
      <c r="F298" s="60">
        <v>2500</v>
      </c>
      <c r="G298" s="60">
        <v>2500</v>
      </c>
      <c r="H298" s="216">
        <v>23.34</v>
      </c>
      <c r="I298" s="327">
        <f t="shared" si="20"/>
        <v>0.9336000000000001</v>
      </c>
      <c r="J298" s="60">
        <v>2500</v>
      </c>
      <c r="K298" s="9"/>
      <c r="L298" s="9"/>
    </row>
    <row r="299" spans="1:12" ht="15.95" customHeight="1" x14ac:dyDescent="0.2">
      <c r="A299" s="53"/>
      <c r="B299" s="53"/>
      <c r="C299" s="183">
        <v>633006</v>
      </c>
      <c r="D299" s="53">
        <v>41</v>
      </c>
      <c r="E299" s="53" t="s">
        <v>690</v>
      </c>
      <c r="F299" s="154">
        <v>250</v>
      </c>
      <c r="G299" s="154">
        <v>250</v>
      </c>
      <c r="H299" s="280">
        <v>27</v>
      </c>
      <c r="I299" s="327">
        <f t="shared" si="20"/>
        <v>10.8</v>
      </c>
      <c r="J299" s="154">
        <v>250</v>
      </c>
      <c r="K299" s="342"/>
      <c r="L299" s="342"/>
    </row>
    <row r="300" spans="1:12" ht="15.95" customHeight="1" x14ac:dyDescent="0.2">
      <c r="A300" s="53"/>
      <c r="B300" s="53"/>
      <c r="C300" s="256" t="s">
        <v>845</v>
      </c>
      <c r="D300" s="255">
        <v>41</v>
      </c>
      <c r="E300" s="255" t="s">
        <v>846</v>
      </c>
      <c r="F300" s="154">
        <v>0</v>
      </c>
      <c r="G300" s="154">
        <v>0</v>
      </c>
      <c r="H300" s="280">
        <v>250</v>
      </c>
      <c r="I300" s="327">
        <v>0</v>
      </c>
      <c r="J300" s="154">
        <v>250</v>
      </c>
      <c r="K300" s="342"/>
      <c r="L300" s="342"/>
    </row>
    <row r="301" spans="1:12" ht="15.95" customHeight="1" x14ac:dyDescent="0.2">
      <c r="A301" s="53"/>
      <c r="B301" s="53"/>
      <c r="C301" s="256" t="s">
        <v>847</v>
      </c>
      <c r="D301" s="53">
        <v>41</v>
      </c>
      <c r="E301" s="255" t="s">
        <v>848</v>
      </c>
      <c r="F301" s="154">
        <v>0</v>
      </c>
      <c r="G301" s="154">
        <v>0</v>
      </c>
      <c r="H301" s="280">
        <v>300</v>
      </c>
      <c r="I301" s="327">
        <v>0</v>
      </c>
      <c r="J301" s="266">
        <v>480</v>
      </c>
      <c r="K301" s="341"/>
      <c r="L301" s="341"/>
    </row>
    <row r="302" spans="1:12" ht="15.95" customHeight="1" x14ac:dyDescent="0.2">
      <c r="A302" s="53"/>
      <c r="B302" s="53"/>
      <c r="C302" s="263" t="s">
        <v>849</v>
      </c>
      <c r="D302" s="259">
        <v>41</v>
      </c>
      <c r="E302" s="259" t="s">
        <v>850</v>
      </c>
      <c r="F302" s="154">
        <v>0</v>
      </c>
      <c r="G302" s="154">
        <v>0</v>
      </c>
      <c r="H302" s="280">
        <v>9000</v>
      </c>
      <c r="I302" s="327">
        <v>0</v>
      </c>
      <c r="J302" s="154">
        <v>9000</v>
      </c>
      <c r="K302" s="342"/>
      <c r="L302" s="342"/>
    </row>
    <row r="303" spans="1:12" ht="15.95" customHeight="1" x14ac:dyDescent="0.2">
      <c r="A303" s="53"/>
      <c r="B303" s="53"/>
      <c r="C303" s="263" t="s">
        <v>851</v>
      </c>
      <c r="D303" s="259">
        <v>41</v>
      </c>
      <c r="E303" s="259" t="s">
        <v>852</v>
      </c>
      <c r="F303" s="154">
        <v>0</v>
      </c>
      <c r="G303" s="154">
        <v>0</v>
      </c>
      <c r="H303" s="280">
        <v>277.24</v>
      </c>
      <c r="I303" s="327">
        <v>0</v>
      </c>
      <c r="J303" s="154">
        <v>277</v>
      </c>
      <c r="K303" s="342"/>
      <c r="L303" s="342"/>
    </row>
    <row r="304" spans="1:12" ht="15.95" customHeight="1" x14ac:dyDescent="0.2">
      <c r="A304" s="53"/>
      <c r="B304" s="53"/>
      <c r="C304" s="183">
        <v>637005</v>
      </c>
      <c r="D304" s="53">
        <v>41</v>
      </c>
      <c r="E304" s="53" t="s">
        <v>714</v>
      </c>
      <c r="F304" s="154">
        <v>0</v>
      </c>
      <c r="G304" s="154">
        <v>0</v>
      </c>
      <c r="H304" s="280">
        <v>0</v>
      </c>
      <c r="I304" s="327">
        <v>0</v>
      </c>
      <c r="J304" s="154">
        <v>0</v>
      </c>
      <c r="K304" s="342"/>
      <c r="L304" s="342"/>
    </row>
    <row r="305" spans="1:19" ht="15.95" customHeight="1" x14ac:dyDescent="0.2">
      <c r="A305" s="53"/>
      <c r="B305" s="53"/>
      <c r="C305" s="263">
        <v>633001</v>
      </c>
      <c r="D305" s="259">
        <v>41</v>
      </c>
      <c r="E305" s="259" t="s">
        <v>824</v>
      </c>
      <c r="F305" s="154"/>
      <c r="G305" s="154"/>
      <c r="H305" s="280">
        <v>361.2</v>
      </c>
      <c r="I305" s="327">
        <v>0</v>
      </c>
      <c r="J305" s="154">
        <v>361</v>
      </c>
      <c r="K305" s="342"/>
      <c r="L305" s="342"/>
    </row>
    <row r="306" spans="1:19" ht="15.95" customHeight="1" x14ac:dyDescent="0.2">
      <c r="A306" s="53"/>
      <c r="B306" s="53"/>
      <c r="C306" s="263" t="s">
        <v>807</v>
      </c>
      <c r="D306" s="259">
        <v>41</v>
      </c>
      <c r="E306" s="259" t="s">
        <v>825</v>
      </c>
      <c r="F306" s="154"/>
      <c r="G306" s="154"/>
      <c r="H306" s="280">
        <v>1195.2</v>
      </c>
      <c r="I306" s="327">
        <v>0</v>
      </c>
      <c r="J306" s="154">
        <v>1195</v>
      </c>
      <c r="K306" s="342"/>
      <c r="L306" s="342"/>
    </row>
    <row r="307" spans="1:19" ht="15.95" customHeight="1" x14ac:dyDescent="0.2">
      <c r="A307" s="53"/>
      <c r="B307" s="53"/>
      <c r="C307" s="263" t="s">
        <v>745</v>
      </c>
      <c r="D307" s="259">
        <v>41</v>
      </c>
      <c r="E307" s="259" t="s">
        <v>826</v>
      </c>
      <c r="F307" s="154"/>
      <c r="G307" s="154"/>
      <c r="H307" s="280">
        <v>1113.4000000000001</v>
      </c>
      <c r="I307" s="327">
        <v>0</v>
      </c>
      <c r="J307" s="154">
        <v>1113</v>
      </c>
      <c r="K307" s="342"/>
      <c r="L307" s="342"/>
    </row>
    <row r="308" spans="1:19" ht="15.95" customHeight="1" x14ac:dyDescent="0.2">
      <c r="A308" s="53"/>
      <c r="B308" s="53"/>
      <c r="C308" s="263" t="s">
        <v>828</v>
      </c>
      <c r="D308" s="259">
        <v>41</v>
      </c>
      <c r="E308" s="259" t="s">
        <v>827</v>
      </c>
      <c r="F308" s="154"/>
      <c r="G308" s="154"/>
      <c r="H308" s="280">
        <v>360</v>
      </c>
      <c r="I308" s="327">
        <v>0</v>
      </c>
      <c r="J308" s="154">
        <v>360</v>
      </c>
      <c r="K308" s="342"/>
      <c r="L308" s="342"/>
    </row>
    <row r="309" spans="1:19" ht="15.95" customHeight="1" x14ac:dyDescent="0.2">
      <c r="A309" s="53"/>
      <c r="B309" s="53"/>
      <c r="C309" s="263" t="s">
        <v>829</v>
      </c>
      <c r="D309" s="259">
        <v>41</v>
      </c>
      <c r="E309" s="259" t="s">
        <v>830</v>
      </c>
      <c r="F309" s="154"/>
      <c r="G309" s="154"/>
      <c r="H309" s="280">
        <v>144</v>
      </c>
      <c r="I309" s="327">
        <v>0</v>
      </c>
      <c r="J309" s="154">
        <v>144</v>
      </c>
      <c r="K309" s="342"/>
      <c r="L309" s="342"/>
    </row>
    <row r="310" spans="1:19" ht="15.95" customHeight="1" x14ac:dyDescent="0.2">
      <c r="A310" s="53"/>
      <c r="B310" s="53"/>
      <c r="C310" s="263" t="s">
        <v>834</v>
      </c>
      <c r="D310" s="259">
        <v>41</v>
      </c>
      <c r="E310" s="259" t="s">
        <v>835</v>
      </c>
      <c r="F310" s="154"/>
      <c r="G310" s="154"/>
      <c r="H310" s="280">
        <v>156</v>
      </c>
      <c r="I310" s="327">
        <v>0</v>
      </c>
      <c r="J310" s="154">
        <v>156</v>
      </c>
      <c r="K310" s="342"/>
      <c r="L310" s="342"/>
    </row>
    <row r="311" spans="1:19" ht="15.95" customHeight="1" x14ac:dyDescent="0.2">
      <c r="A311" s="53"/>
      <c r="B311" s="53"/>
      <c r="C311" s="263" t="s">
        <v>836</v>
      </c>
      <c r="D311" s="259">
        <v>41</v>
      </c>
      <c r="E311" s="259" t="s">
        <v>837</v>
      </c>
      <c r="F311" s="154"/>
      <c r="G311" s="154"/>
      <c r="H311" s="280">
        <v>746.88</v>
      </c>
      <c r="I311" s="327">
        <v>0</v>
      </c>
      <c r="J311" s="154">
        <v>747</v>
      </c>
      <c r="K311" s="342"/>
      <c r="L311" s="342"/>
    </row>
    <row r="312" spans="1:19" ht="15.95" customHeight="1" x14ac:dyDescent="0.2">
      <c r="A312" s="53"/>
      <c r="B312" s="53"/>
      <c r="C312" s="263" t="s">
        <v>838</v>
      </c>
      <c r="D312" s="259">
        <v>41</v>
      </c>
      <c r="E312" s="259" t="s">
        <v>839</v>
      </c>
      <c r="F312" s="154"/>
      <c r="G312" s="154"/>
      <c r="H312" s="280">
        <v>1540.56</v>
      </c>
      <c r="I312" s="327">
        <v>0</v>
      </c>
      <c r="J312" s="154">
        <v>2000</v>
      </c>
      <c r="K312" s="342"/>
      <c r="L312" s="342"/>
    </row>
    <row r="313" spans="1:19" ht="15.95" customHeight="1" x14ac:dyDescent="0.2">
      <c r="A313" s="53"/>
      <c r="B313" s="53"/>
      <c r="C313" s="263" t="s">
        <v>840</v>
      </c>
      <c r="D313" s="259">
        <v>41</v>
      </c>
      <c r="E313" s="259" t="s">
        <v>973</v>
      </c>
      <c r="F313" s="154"/>
      <c r="G313" s="154"/>
      <c r="H313" s="280">
        <v>1816.74</v>
      </c>
      <c r="I313" s="327">
        <v>0</v>
      </c>
      <c r="J313" s="154">
        <v>1817</v>
      </c>
      <c r="K313" s="342"/>
      <c r="L313" s="342"/>
    </row>
    <row r="314" spans="1:19" ht="15.95" customHeight="1" x14ac:dyDescent="0.2">
      <c r="A314" s="53"/>
      <c r="B314" s="53"/>
      <c r="C314" s="263" t="s">
        <v>841</v>
      </c>
      <c r="D314" s="259">
        <v>41</v>
      </c>
      <c r="E314" s="259" t="s">
        <v>842</v>
      </c>
      <c r="F314" s="154"/>
      <c r="G314" s="154"/>
      <c r="H314" s="280">
        <v>819</v>
      </c>
      <c r="I314" s="327">
        <v>0</v>
      </c>
      <c r="J314" s="154">
        <v>819</v>
      </c>
      <c r="K314" s="342"/>
      <c r="L314" s="342"/>
    </row>
    <row r="315" spans="1:19" ht="15.95" customHeight="1" x14ac:dyDescent="0.2">
      <c r="A315" s="53"/>
      <c r="B315" s="53"/>
      <c r="C315" s="263" t="s">
        <v>843</v>
      </c>
      <c r="D315" s="259">
        <v>41</v>
      </c>
      <c r="E315" s="259" t="s">
        <v>844</v>
      </c>
      <c r="F315" s="154"/>
      <c r="G315" s="154"/>
      <c r="H315" s="280">
        <v>404.64</v>
      </c>
      <c r="I315" s="327">
        <v>0</v>
      </c>
      <c r="J315" s="154">
        <v>1000</v>
      </c>
      <c r="K315" s="342"/>
      <c r="L315" s="342"/>
    </row>
    <row r="316" spans="1:19" ht="15.95" customHeight="1" x14ac:dyDescent="0.2">
      <c r="A316" s="53"/>
      <c r="B316" s="53"/>
      <c r="C316" s="263" t="s">
        <v>746</v>
      </c>
      <c r="D316" s="259">
        <v>41</v>
      </c>
      <c r="E316" s="259" t="s">
        <v>747</v>
      </c>
      <c r="F316" s="154">
        <v>300</v>
      </c>
      <c r="G316" s="154">
        <v>300</v>
      </c>
      <c r="H316" s="280">
        <v>299.79000000000002</v>
      </c>
      <c r="I316" s="327">
        <f t="shared" si="20"/>
        <v>99.93</v>
      </c>
      <c r="J316" s="154">
        <v>300</v>
      </c>
      <c r="K316" s="342"/>
      <c r="L316" s="342"/>
      <c r="S316" s="1"/>
    </row>
    <row r="317" spans="1:19" ht="15.95" customHeight="1" x14ac:dyDescent="0.2">
      <c r="A317" s="53"/>
      <c r="B317" s="53"/>
      <c r="C317" s="263" t="s">
        <v>813</v>
      </c>
      <c r="D317" s="259" t="s">
        <v>728</v>
      </c>
      <c r="E317" s="259" t="s">
        <v>855</v>
      </c>
      <c r="F317" s="154"/>
      <c r="G317" s="154"/>
      <c r="H317" s="280">
        <v>4760</v>
      </c>
      <c r="I317" s="327">
        <v>0</v>
      </c>
      <c r="J317" s="154">
        <v>4760</v>
      </c>
      <c r="K317" s="342"/>
      <c r="L317" s="342"/>
      <c r="S317" s="1"/>
    </row>
    <row r="318" spans="1:19" ht="15.95" customHeight="1" x14ac:dyDescent="0.2">
      <c r="A318" s="53"/>
      <c r="B318" s="53"/>
      <c r="C318" s="263" t="s">
        <v>813</v>
      </c>
      <c r="D318" s="259">
        <v>41</v>
      </c>
      <c r="E318" s="259" t="s">
        <v>923</v>
      </c>
      <c r="F318" s="154"/>
      <c r="G318" s="154"/>
      <c r="H318" s="280">
        <v>1834.59</v>
      </c>
      <c r="I318" s="327">
        <v>0</v>
      </c>
      <c r="J318" s="154">
        <v>1834</v>
      </c>
      <c r="K318" s="342"/>
      <c r="L318" s="342"/>
      <c r="S318" s="1"/>
    </row>
    <row r="319" spans="1:19" ht="15.95" customHeight="1" x14ac:dyDescent="0.2">
      <c r="A319" s="53"/>
      <c r="B319" s="53"/>
      <c r="C319" s="263" t="s">
        <v>833</v>
      </c>
      <c r="D319" s="259" t="s">
        <v>736</v>
      </c>
      <c r="E319" s="259" t="s">
        <v>856</v>
      </c>
      <c r="F319" s="154"/>
      <c r="G319" s="154"/>
      <c r="H319" s="280">
        <v>2200</v>
      </c>
      <c r="I319" s="327">
        <v>0</v>
      </c>
      <c r="J319" s="154">
        <v>2200</v>
      </c>
      <c r="K319" s="342"/>
      <c r="L319" s="342"/>
      <c r="S319" s="1"/>
    </row>
    <row r="320" spans="1:19" ht="15.95" customHeight="1" x14ac:dyDescent="0.2">
      <c r="A320" s="53"/>
      <c r="B320" s="53"/>
      <c r="C320" s="263" t="s">
        <v>831</v>
      </c>
      <c r="D320" s="259">
        <v>41</v>
      </c>
      <c r="E320" s="259" t="s">
        <v>832</v>
      </c>
      <c r="F320" s="154"/>
      <c r="G320" s="154"/>
      <c r="H320" s="280">
        <v>200</v>
      </c>
      <c r="I320" s="327">
        <v>0</v>
      </c>
      <c r="J320" s="154">
        <v>200</v>
      </c>
      <c r="K320" s="342"/>
      <c r="L320" s="342"/>
      <c r="S320" s="1"/>
    </row>
    <row r="321" spans="1:23" ht="15.95" customHeight="1" x14ac:dyDescent="0.2">
      <c r="A321" s="53"/>
      <c r="B321" s="53"/>
      <c r="C321" s="263">
        <v>637005</v>
      </c>
      <c r="D321" s="259"/>
      <c r="E321" s="259" t="s">
        <v>871</v>
      </c>
      <c r="F321" s="154"/>
      <c r="G321" s="154"/>
      <c r="H321" s="280">
        <v>282</v>
      </c>
      <c r="I321" s="327">
        <v>0</v>
      </c>
      <c r="J321" s="154">
        <v>282</v>
      </c>
      <c r="K321" s="342"/>
      <c r="L321" s="342"/>
      <c r="S321" s="1"/>
    </row>
    <row r="322" spans="1:23" ht="15.95" customHeight="1" x14ac:dyDescent="0.2">
      <c r="A322" s="96" t="s">
        <v>390</v>
      </c>
      <c r="B322" s="53"/>
      <c r="C322" s="77"/>
      <c r="D322" s="53"/>
      <c r="E322" s="58" t="s">
        <v>66</v>
      </c>
      <c r="F322" s="153">
        <f>SUM(F261:F316)</f>
        <v>113517</v>
      </c>
      <c r="G322" s="153">
        <f t="shared" ref="G322:H322" si="21">SUM(G261:G316)</f>
        <v>113517</v>
      </c>
      <c r="H322" s="359">
        <f t="shared" si="21"/>
        <v>61968.949999999975</v>
      </c>
      <c r="I322" s="347">
        <f t="shared" si="20"/>
        <v>54.590017354228863</v>
      </c>
      <c r="J322" s="153">
        <f>SUM(J261:J321)</f>
        <v>129770.85</v>
      </c>
      <c r="K322" s="250"/>
      <c r="L322" s="51">
        <f t="shared" ref="L322:M322" si="22">SUM(F322)</f>
        <v>113517</v>
      </c>
      <c r="M322" s="51">
        <f t="shared" si="22"/>
        <v>113517</v>
      </c>
      <c r="N322" s="51">
        <f>SUM(H322)</f>
        <v>61968.949999999975</v>
      </c>
      <c r="O322" s="51">
        <f>SUM(I322)</f>
        <v>54.590017354228863</v>
      </c>
      <c r="P322" s="51">
        <f>SUM(J322)</f>
        <v>129770.85</v>
      </c>
      <c r="Q322" s="51"/>
      <c r="R322" s="51"/>
      <c r="S322" s="4"/>
      <c r="T322" s="4"/>
      <c r="U322" s="4"/>
      <c r="V322" s="4"/>
      <c r="W322" s="4"/>
    </row>
    <row r="323" spans="1:23" ht="15.95" customHeight="1" x14ac:dyDescent="0.2">
      <c r="A323" s="59"/>
      <c r="B323" s="113" t="s">
        <v>515</v>
      </c>
      <c r="C323" s="185" t="s">
        <v>77</v>
      </c>
      <c r="D323" s="56">
        <v>41</v>
      </c>
      <c r="E323" s="148" t="s">
        <v>571</v>
      </c>
      <c r="F323" s="158">
        <v>736</v>
      </c>
      <c r="G323" s="158">
        <v>736</v>
      </c>
      <c r="H323" s="282">
        <v>0</v>
      </c>
      <c r="I323" s="327">
        <f t="shared" si="20"/>
        <v>0</v>
      </c>
      <c r="J323" s="158">
        <v>736</v>
      </c>
      <c r="K323" s="9"/>
      <c r="L323" s="9"/>
    </row>
    <row r="324" spans="1:23" ht="15.95" customHeight="1" x14ac:dyDescent="0.2">
      <c r="A324" s="59"/>
      <c r="B324" s="101"/>
      <c r="C324" s="185">
        <v>632001</v>
      </c>
      <c r="D324" s="56">
        <v>41</v>
      </c>
      <c r="E324" s="53" t="s">
        <v>450</v>
      </c>
      <c r="F324" s="158">
        <v>0</v>
      </c>
      <c r="G324" s="158">
        <v>0</v>
      </c>
      <c r="H324" s="295">
        <v>2322</v>
      </c>
      <c r="I324" s="327">
        <v>0</v>
      </c>
      <c r="J324" s="158">
        <v>2322</v>
      </c>
      <c r="K324" s="9"/>
      <c r="L324" s="9"/>
    </row>
    <row r="325" spans="1:23" ht="15.95" customHeight="1" x14ac:dyDescent="0.2">
      <c r="A325" s="53"/>
      <c r="B325" s="53"/>
      <c r="C325" s="77">
        <v>632002</v>
      </c>
      <c r="D325" s="53">
        <v>41</v>
      </c>
      <c r="E325" s="255" t="s">
        <v>817</v>
      </c>
      <c r="F325" s="60">
        <v>50</v>
      </c>
      <c r="G325" s="60">
        <v>50</v>
      </c>
      <c r="H325" s="216">
        <v>2.4500000000000002</v>
      </c>
      <c r="I325" s="327">
        <f t="shared" si="20"/>
        <v>4.9000000000000004</v>
      </c>
      <c r="J325" s="60">
        <v>50</v>
      </c>
      <c r="K325" s="9"/>
      <c r="L325" s="9"/>
    </row>
    <row r="326" spans="1:23" ht="15.95" customHeight="1" x14ac:dyDescent="0.2">
      <c r="A326" s="59"/>
      <c r="B326" s="56"/>
      <c r="C326" s="276" t="s">
        <v>809</v>
      </c>
      <c r="D326" s="53">
        <v>41</v>
      </c>
      <c r="E326" s="257" t="s">
        <v>818</v>
      </c>
      <c r="F326" s="68">
        <v>0</v>
      </c>
      <c r="G326" s="68">
        <v>0</v>
      </c>
      <c r="H326" s="173">
        <v>1184</v>
      </c>
      <c r="I326" s="327">
        <v>0</v>
      </c>
      <c r="J326" s="68">
        <v>1184</v>
      </c>
      <c r="K326" s="9"/>
      <c r="L326" s="9"/>
    </row>
    <row r="327" spans="1:23" ht="15.95" customHeight="1" x14ac:dyDescent="0.2">
      <c r="A327" s="59"/>
      <c r="B327" s="56"/>
      <c r="C327" s="276">
        <v>633006</v>
      </c>
      <c r="D327" s="53">
        <v>41</v>
      </c>
      <c r="E327" s="257" t="s">
        <v>819</v>
      </c>
      <c r="F327" s="68">
        <v>0</v>
      </c>
      <c r="G327" s="68">
        <v>0</v>
      </c>
      <c r="H327" s="173">
        <v>1936.22</v>
      </c>
      <c r="I327" s="327">
        <v>0</v>
      </c>
      <c r="J327" s="68">
        <v>1936</v>
      </c>
      <c r="K327" s="9"/>
      <c r="L327" s="9"/>
    </row>
    <row r="328" spans="1:23" ht="15.95" customHeight="1" x14ac:dyDescent="0.2">
      <c r="A328" s="59"/>
      <c r="B328" s="56"/>
      <c r="C328" s="276" t="s">
        <v>42</v>
      </c>
      <c r="D328" s="53">
        <v>41</v>
      </c>
      <c r="E328" s="257" t="s">
        <v>820</v>
      </c>
      <c r="F328" s="68">
        <v>0</v>
      </c>
      <c r="G328" s="68">
        <v>0</v>
      </c>
      <c r="H328" s="173">
        <v>379.18</v>
      </c>
      <c r="I328" s="327">
        <v>0</v>
      </c>
      <c r="J328" s="68">
        <v>379</v>
      </c>
      <c r="K328" s="9"/>
      <c r="L328" s="9"/>
    </row>
    <row r="329" spans="1:23" ht="15.95" customHeight="1" x14ac:dyDescent="0.2">
      <c r="A329" s="59"/>
      <c r="B329" s="56"/>
      <c r="C329" s="276">
        <v>635006</v>
      </c>
      <c r="D329" s="53">
        <v>41</v>
      </c>
      <c r="E329" s="257" t="s">
        <v>821</v>
      </c>
      <c r="F329" s="68">
        <v>0</v>
      </c>
      <c r="G329" s="68">
        <v>0</v>
      </c>
      <c r="H329" s="173">
        <v>60</v>
      </c>
      <c r="I329" s="327">
        <v>0</v>
      </c>
      <c r="J329" s="68">
        <v>60</v>
      </c>
      <c r="K329" s="9"/>
      <c r="L329" s="9"/>
    </row>
    <row r="330" spans="1:23" ht="15.95" customHeight="1" x14ac:dyDescent="0.2">
      <c r="A330" s="100" t="s">
        <v>390</v>
      </c>
      <c r="B330" s="56"/>
      <c r="C330" s="79"/>
      <c r="D330" s="53"/>
      <c r="E330" s="64" t="s">
        <v>66</v>
      </c>
      <c r="F330" s="155">
        <f>SUM(F323:F329)</f>
        <v>786</v>
      </c>
      <c r="G330" s="155">
        <f t="shared" ref="G330:H330" si="23">SUM(G323:G329)</f>
        <v>786</v>
      </c>
      <c r="H330" s="268">
        <f t="shared" si="23"/>
        <v>5883.85</v>
      </c>
      <c r="I330" s="324">
        <f t="shared" si="20"/>
        <v>748.58142493638672</v>
      </c>
      <c r="J330" s="155">
        <f>SUM(J323:J329)</f>
        <v>6667</v>
      </c>
      <c r="K330" s="156"/>
      <c r="L330" s="51">
        <f>SUM(F330)</f>
        <v>786</v>
      </c>
      <c r="M330" s="51">
        <f>SUM(G330)</f>
        <v>786</v>
      </c>
      <c r="N330" s="51">
        <f>SUM(H330)</f>
        <v>5883.85</v>
      </c>
      <c r="O330" s="51">
        <f>SUM(I330)</f>
        <v>748.58142493638672</v>
      </c>
      <c r="P330" s="51">
        <f>SUM(J330)</f>
        <v>6667</v>
      </c>
      <c r="Q330" s="51"/>
      <c r="R330" s="51"/>
      <c r="S330" s="4"/>
      <c r="T330" s="4"/>
      <c r="U330" s="4"/>
      <c r="V330" s="4"/>
      <c r="W330" s="4"/>
    </row>
    <row r="331" spans="1:23" s="10" customFormat="1" ht="15.95" customHeight="1" x14ac:dyDescent="0.2">
      <c r="A331" s="97" t="s">
        <v>398</v>
      </c>
      <c r="B331" s="97"/>
      <c r="C331" s="108"/>
      <c r="D331" s="102"/>
      <c r="E331" s="102"/>
      <c r="F331" s="9"/>
      <c r="G331" s="9"/>
      <c r="H331" s="52"/>
      <c r="I331" s="9"/>
      <c r="J331" s="9"/>
      <c r="K331" s="9"/>
      <c r="L331" s="9"/>
    </row>
    <row r="332" spans="1:23" s="3" customFormat="1" ht="15.95" customHeight="1" x14ac:dyDescent="0.2">
      <c r="A332" s="98"/>
      <c r="B332" s="98" t="s">
        <v>399</v>
      </c>
      <c r="C332" s="114"/>
      <c r="D332" s="115"/>
      <c r="E332" s="98"/>
      <c r="F332" s="9"/>
      <c r="G332" s="9"/>
      <c r="H332" s="52"/>
      <c r="I332" s="9"/>
      <c r="J332" s="9"/>
      <c r="K332" s="9"/>
      <c r="L332" s="9"/>
    </row>
    <row r="333" spans="1:23" ht="15.95" customHeight="1" x14ac:dyDescent="0.2">
      <c r="A333" s="100" t="s">
        <v>400</v>
      </c>
      <c r="B333" s="103" t="s">
        <v>147</v>
      </c>
      <c r="C333" s="80"/>
      <c r="D333" s="65"/>
      <c r="E333" s="65" t="s">
        <v>148</v>
      </c>
      <c r="F333" s="60"/>
      <c r="G333" s="60"/>
      <c r="H333" s="344"/>
      <c r="I333" s="60"/>
      <c r="J333" s="68"/>
      <c r="K333" s="9"/>
      <c r="L333" s="9"/>
    </row>
    <row r="334" spans="1:23" ht="15.95" customHeight="1" x14ac:dyDescent="0.2">
      <c r="A334" s="53"/>
      <c r="B334" s="67"/>
      <c r="C334" s="77">
        <v>642014</v>
      </c>
      <c r="D334" s="53">
        <v>41</v>
      </c>
      <c r="E334" s="53" t="s">
        <v>628</v>
      </c>
      <c r="F334" s="68">
        <v>600</v>
      </c>
      <c r="G334" s="68">
        <v>600</v>
      </c>
      <c r="H334" s="345">
        <v>1230</v>
      </c>
      <c r="I334" s="60">
        <f t="shared" si="20"/>
        <v>204.99999999999997</v>
      </c>
      <c r="J334" s="68">
        <v>1230</v>
      </c>
      <c r="K334" s="9"/>
      <c r="L334" s="9"/>
    </row>
    <row r="335" spans="1:23" ht="15.95" customHeight="1" x14ac:dyDescent="0.2">
      <c r="A335" s="171" t="s">
        <v>400</v>
      </c>
      <c r="B335" s="53"/>
      <c r="C335" s="77"/>
      <c r="D335" s="53"/>
      <c r="E335" s="58" t="s">
        <v>66</v>
      </c>
      <c r="F335" s="133">
        <f t="shared" ref="F335:H335" si="24">SUM(F334)</f>
        <v>600</v>
      </c>
      <c r="G335" s="133">
        <f t="shared" si="24"/>
        <v>600</v>
      </c>
      <c r="H335" s="215">
        <f t="shared" si="24"/>
        <v>1230</v>
      </c>
      <c r="I335" s="324">
        <f t="shared" ref="I335:I398" si="25">SUM(H335/G335)*100</f>
        <v>204.99999999999997</v>
      </c>
      <c r="J335" s="155">
        <f>SUM(J334)</f>
        <v>1230</v>
      </c>
      <c r="K335" s="156"/>
      <c r="L335" s="51">
        <f>SUM(F335)</f>
        <v>600</v>
      </c>
      <c r="M335" s="51">
        <f>SUM(G335)</f>
        <v>600</v>
      </c>
      <c r="N335" s="51">
        <f>SUM(H335)</f>
        <v>1230</v>
      </c>
      <c r="O335" s="51">
        <f>SUM(I335)</f>
        <v>204.99999999999997</v>
      </c>
      <c r="P335" s="51">
        <f>SUM(J335)</f>
        <v>1230</v>
      </c>
      <c r="Q335" s="51"/>
      <c r="R335" s="51"/>
      <c r="S335" s="4"/>
      <c r="T335" s="4"/>
      <c r="U335" s="4"/>
      <c r="V335" s="4"/>
      <c r="W335" s="4"/>
    </row>
    <row r="336" spans="1:23" s="10" customFormat="1" ht="15.95" customHeight="1" x14ac:dyDescent="0.2">
      <c r="A336" s="66" t="s">
        <v>302</v>
      </c>
      <c r="B336" s="66"/>
      <c r="C336" s="106"/>
      <c r="D336" s="82"/>
      <c r="E336" s="82"/>
      <c r="F336" s="9"/>
      <c r="G336" s="9"/>
      <c r="H336" s="52"/>
      <c r="I336" s="9"/>
      <c r="J336" s="9"/>
      <c r="K336" s="9"/>
      <c r="L336" s="9"/>
    </row>
    <row r="337" spans="1:12" s="3" customFormat="1" ht="15.95" customHeight="1" x14ac:dyDescent="0.2">
      <c r="A337" s="98"/>
      <c r="B337" s="98" t="s">
        <v>401</v>
      </c>
      <c r="C337" s="114"/>
      <c r="D337" s="115"/>
      <c r="E337" s="98"/>
      <c r="F337" s="9"/>
      <c r="G337" s="9"/>
      <c r="H337" s="52"/>
      <c r="I337" s="9"/>
      <c r="J337" s="9"/>
      <c r="K337" s="9"/>
      <c r="L337" s="9"/>
    </row>
    <row r="338" spans="1:12" ht="15.95" customHeight="1" x14ac:dyDescent="0.2">
      <c r="A338" s="59"/>
      <c r="B338" s="103" t="s">
        <v>149</v>
      </c>
      <c r="C338" s="80"/>
      <c r="D338" s="65"/>
      <c r="E338" s="65" t="s">
        <v>150</v>
      </c>
      <c r="F338" s="60"/>
      <c r="G338" s="60"/>
      <c r="H338" s="344"/>
      <c r="I338" s="60"/>
      <c r="J338" s="68"/>
      <c r="K338" s="9"/>
      <c r="L338" s="9"/>
    </row>
    <row r="339" spans="1:12" ht="15.95" customHeight="1" x14ac:dyDescent="0.2">
      <c r="A339" s="53"/>
      <c r="B339" s="67"/>
      <c r="C339" s="183">
        <v>632001</v>
      </c>
      <c r="D339" s="53">
        <v>41</v>
      </c>
      <c r="E339" s="53" t="s">
        <v>550</v>
      </c>
      <c r="F339" s="68">
        <v>9331</v>
      </c>
      <c r="G339" s="68">
        <v>9331</v>
      </c>
      <c r="H339" s="173">
        <v>6319.38</v>
      </c>
      <c r="I339" s="327">
        <f t="shared" si="25"/>
        <v>67.724574000643017</v>
      </c>
      <c r="J339" s="68">
        <v>6319</v>
      </c>
      <c r="K339" s="9"/>
      <c r="L339" s="9"/>
    </row>
    <row r="340" spans="1:12" ht="15.95" customHeight="1" x14ac:dyDescent="0.2">
      <c r="A340" s="53"/>
      <c r="B340" s="67"/>
      <c r="C340" s="183" t="s">
        <v>124</v>
      </c>
      <c r="D340" s="53">
        <v>41</v>
      </c>
      <c r="E340" s="53" t="s">
        <v>716</v>
      </c>
      <c r="F340" s="68">
        <v>8000</v>
      </c>
      <c r="G340" s="68">
        <v>8000</v>
      </c>
      <c r="H340" s="173">
        <v>0</v>
      </c>
      <c r="I340" s="327">
        <f t="shared" si="25"/>
        <v>0</v>
      </c>
      <c r="J340" s="68">
        <v>8000</v>
      </c>
      <c r="K340" s="9"/>
      <c r="L340" s="9"/>
    </row>
    <row r="341" spans="1:12" ht="15.95" customHeight="1" x14ac:dyDescent="0.2">
      <c r="A341" s="53"/>
      <c r="B341" s="67"/>
      <c r="C341" s="263">
        <v>641012</v>
      </c>
      <c r="D341" s="259">
        <v>41</v>
      </c>
      <c r="E341" s="259" t="s">
        <v>748</v>
      </c>
      <c r="F341" s="68">
        <v>10000</v>
      </c>
      <c r="G341" s="68">
        <v>10000</v>
      </c>
      <c r="H341" s="173">
        <v>10000</v>
      </c>
      <c r="I341" s="327">
        <f t="shared" si="25"/>
        <v>100</v>
      </c>
      <c r="J341" s="68">
        <v>10000</v>
      </c>
      <c r="K341" s="9"/>
      <c r="L341" s="9"/>
    </row>
    <row r="342" spans="1:12" ht="15.95" customHeight="1" x14ac:dyDescent="0.2">
      <c r="A342" s="53"/>
      <c r="B342" s="67"/>
      <c r="C342" s="183">
        <v>642002</v>
      </c>
      <c r="D342" s="53">
        <v>41</v>
      </c>
      <c r="E342" s="53" t="s">
        <v>151</v>
      </c>
      <c r="F342" s="68">
        <v>28000</v>
      </c>
      <c r="G342" s="68">
        <v>28000</v>
      </c>
      <c r="H342" s="173">
        <v>21600</v>
      </c>
      <c r="I342" s="327">
        <f t="shared" si="25"/>
        <v>77.142857142857153</v>
      </c>
      <c r="J342" s="68">
        <v>28000</v>
      </c>
      <c r="K342" s="9"/>
      <c r="L342" s="9"/>
    </row>
    <row r="343" spans="1:12" ht="15.95" customHeight="1" x14ac:dyDescent="0.2">
      <c r="A343" s="53"/>
      <c r="B343" s="67"/>
      <c r="C343" s="183">
        <v>642002</v>
      </c>
      <c r="D343" s="53">
        <v>41</v>
      </c>
      <c r="E343" s="53" t="s">
        <v>698</v>
      </c>
      <c r="F343" s="68">
        <v>800</v>
      </c>
      <c r="G343" s="68">
        <v>800</v>
      </c>
      <c r="H343" s="173">
        <v>800</v>
      </c>
      <c r="I343" s="327">
        <f t="shared" si="25"/>
        <v>100</v>
      </c>
      <c r="J343" s="68">
        <v>800</v>
      </c>
      <c r="K343" s="9"/>
      <c r="L343" s="9"/>
    </row>
    <row r="344" spans="1:12" ht="15.95" customHeight="1" x14ac:dyDescent="0.2">
      <c r="A344" s="53"/>
      <c r="B344" s="67"/>
      <c r="C344" s="183">
        <v>642007</v>
      </c>
      <c r="D344" s="53">
        <v>41</v>
      </c>
      <c r="E344" s="53" t="s">
        <v>717</v>
      </c>
      <c r="F344" s="68">
        <v>6000</v>
      </c>
      <c r="G344" s="68">
        <v>6000</v>
      </c>
      <c r="H344" s="173">
        <v>6000</v>
      </c>
      <c r="I344" s="327">
        <f t="shared" si="25"/>
        <v>100</v>
      </c>
      <c r="J344" s="68">
        <v>6000</v>
      </c>
      <c r="K344" s="9"/>
      <c r="L344" s="9"/>
    </row>
    <row r="345" spans="1:12" ht="15.95" customHeight="1" x14ac:dyDescent="0.2">
      <c r="A345" s="53"/>
      <c r="B345" s="67"/>
      <c r="C345" s="183" t="s">
        <v>547</v>
      </c>
      <c r="D345" s="53">
        <v>41</v>
      </c>
      <c r="E345" s="53" t="s">
        <v>548</v>
      </c>
      <c r="F345" s="68">
        <v>21000</v>
      </c>
      <c r="G345" s="68">
        <v>21000</v>
      </c>
      <c r="H345" s="173">
        <v>14250</v>
      </c>
      <c r="I345" s="327">
        <f t="shared" si="25"/>
        <v>67.857142857142861</v>
      </c>
      <c r="J345" s="68">
        <v>21000</v>
      </c>
      <c r="K345" s="9"/>
      <c r="L345" s="9"/>
    </row>
    <row r="346" spans="1:12" ht="15.95" customHeight="1" x14ac:dyDescent="0.2">
      <c r="A346" s="53"/>
      <c r="B346" s="67"/>
      <c r="C346" s="183" t="s">
        <v>43</v>
      </c>
      <c r="D346" s="53">
        <v>41</v>
      </c>
      <c r="E346" s="53" t="s">
        <v>479</v>
      </c>
      <c r="F346" s="60">
        <v>1120</v>
      </c>
      <c r="G346" s="60">
        <v>1120</v>
      </c>
      <c r="H346" s="216">
        <v>1056.0999999999999</v>
      </c>
      <c r="I346" s="327">
        <f t="shared" si="25"/>
        <v>94.294642857142847</v>
      </c>
      <c r="J346" s="60">
        <v>1120</v>
      </c>
      <c r="K346" s="9"/>
      <c r="L346" s="9"/>
    </row>
    <row r="347" spans="1:12" ht="15.95" customHeight="1" x14ac:dyDescent="0.2">
      <c r="A347" s="53"/>
      <c r="B347" s="53"/>
      <c r="C347" s="183">
        <v>631001</v>
      </c>
      <c r="D347" s="53">
        <v>41</v>
      </c>
      <c r="E347" s="53" t="s">
        <v>5</v>
      </c>
      <c r="F347" s="60">
        <v>1000</v>
      </c>
      <c r="G347" s="60">
        <v>1000</v>
      </c>
      <c r="H347" s="216">
        <v>809.53</v>
      </c>
      <c r="I347" s="327">
        <f t="shared" si="25"/>
        <v>80.953000000000003</v>
      </c>
      <c r="J347" s="60">
        <v>1000</v>
      </c>
      <c r="K347" s="9"/>
      <c r="L347" s="9"/>
    </row>
    <row r="348" spans="1:12" ht="15.95" customHeight="1" x14ac:dyDescent="0.2">
      <c r="A348" s="53"/>
      <c r="B348" s="53"/>
      <c r="C348" s="183" t="s">
        <v>240</v>
      </c>
      <c r="D348" s="53">
        <v>41</v>
      </c>
      <c r="E348" s="53" t="s">
        <v>268</v>
      </c>
      <c r="F348" s="68">
        <v>5000</v>
      </c>
      <c r="G348" s="68">
        <v>5000</v>
      </c>
      <c r="H348" s="173">
        <v>2327.67</v>
      </c>
      <c r="I348" s="327">
        <f t="shared" si="25"/>
        <v>46.553400000000003</v>
      </c>
      <c r="J348" s="303">
        <v>5000</v>
      </c>
      <c r="K348" s="341"/>
      <c r="L348" s="341"/>
    </row>
    <row r="349" spans="1:12" ht="15.95" customHeight="1" x14ac:dyDescent="0.2">
      <c r="A349" s="53"/>
      <c r="B349" s="53"/>
      <c r="C349" s="183">
        <v>636001</v>
      </c>
      <c r="D349" s="53">
        <v>41</v>
      </c>
      <c r="E349" s="53" t="s">
        <v>685</v>
      </c>
      <c r="F349" s="68">
        <v>0</v>
      </c>
      <c r="G349" s="68">
        <v>0</v>
      </c>
      <c r="H349" s="173">
        <v>360</v>
      </c>
      <c r="I349" s="327">
        <v>0</v>
      </c>
      <c r="J349" s="68">
        <v>0</v>
      </c>
      <c r="K349" s="9"/>
      <c r="L349" s="9"/>
    </row>
    <row r="350" spans="1:12" ht="15.95" customHeight="1" x14ac:dyDescent="0.2">
      <c r="A350" s="53"/>
      <c r="B350" s="53"/>
      <c r="C350" s="183" t="s">
        <v>44</v>
      </c>
      <c r="D350" s="53">
        <v>41</v>
      </c>
      <c r="E350" s="53" t="s">
        <v>611</v>
      </c>
      <c r="F350" s="68">
        <v>0</v>
      </c>
      <c r="G350" s="68">
        <v>0</v>
      </c>
      <c r="H350" s="173">
        <v>2000.36</v>
      </c>
      <c r="I350" s="327">
        <v>0</v>
      </c>
      <c r="J350" s="68">
        <v>0</v>
      </c>
      <c r="K350" s="9"/>
      <c r="L350" s="9"/>
    </row>
    <row r="351" spans="1:12" ht="15.95" customHeight="1" x14ac:dyDescent="0.2">
      <c r="A351" s="53"/>
      <c r="B351" s="53"/>
      <c r="C351" s="183" t="s">
        <v>492</v>
      </c>
      <c r="D351" s="53">
        <v>41</v>
      </c>
      <c r="E351" s="53" t="s">
        <v>614</v>
      </c>
      <c r="F351" s="68">
        <v>420</v>
      </c>
      <c r="G351" s="68">
        <v>420</v>
      </c>
      <c r="H351" s="173">
        <v>126</v>
      </c>
      <c r="I351" s="327">
        <f t="shared" si="25"/>
        <v>30</v>
      </c>
      <c r="J351" s="68">
        <v>420</v>
      </c>
      <c r="K351" s="9"/>
      <c r="L351" s="9"/>
    </row>
    <row r="352" spans="1:12" ht="15.95" customHeight="1" x14ac:dyDescent="0.2">
      <c r="A352" s="53"/>
      <c r="B352" s="53"/>
      <c r="C352" s="183">
        <v>637002</v>
      </c>
      <c r="D352" s="53">
        <v>41</v>
      </c>
      <c r="E352" s="255" t="s">
        <v>913</v>
      </c>
      <c r="F352" s="68">
        <v>0</v>
      </c>
      <c r="G352" s="68">
        <v>0</v>
      </c>
      <c r="H352" s="173">
        <v>1100</v>
      </c>
      <c r="I352" s="327">
        <v>0</v>
      </c>
      <c r="J352" s="68">
        <v>1100</v>
      </c>
      <c r="K352" s="9"/>
      <c r="L352" s="9"/>
    </row>
    <row r="353" spans="1:23" ht="15.95" customHeight="1" x14ac:dyDescent="0.2">
      <c r="A353" s="53"/>
      <c r="B353" s="53"/>
      <c r="C353" s="183" t="s">
        <v>170</v>
      </c>
      <c r="D353" s="53">
        <v>41</v>
      </c>
      <c r="E353" s="53" t="s">
        <v>627</v>
      </c>
      <c r="F353" s="68">
        <v>360</v>
      </c>
      <c r="G353" s="68">
        <v>360</v>
      </c>
      <c r="H353" s="173">
        <v>180</v>
      </c>
      <c r="I353" s="327">
        <f t="shared" si="25"/>
        <v>50</v>
      </c>
      <c r="J353" s="68">
        <v>360</v>
      </c>
      <c r="K353" s="9"/>
      <c r="L353" s="9"/>
    </row>
    <row r="354" spans="1:23" ht="15.95" customHeight="1" x14ac:dyDescent="0.2">
      <c r="A354" s="53"/>
      <c r="B354" s="53"/>
      <c r="C354" s="263" t="s">
        <v>492</v>
      </c>
      <c r="D354" s="259">
        <v>41</v>
      </c>
      <c r="E354" s="259" t="s">
        <v>749</v>
      </c>
      <c r="F354" s="68">
        <v>105</v>
      </c>
      <c r="G354" s="68">
        <v>105</v>
      </c>
      <c r="H354" s="173">
        <v>262.5</v>
      </c>
      <c r="I354" s="327">
        <f t="shared" si="25"/>
        <v>250</v>
      </c>
      <c r="J354" s="68">
        <v>263</v>
      </c>
      <c r="K354" s="9"/>
      <c r="L354" s="9"/>
    </row>
    <row r="355" spans="1:23" ht="15.95" customHeight="1" x14ac:dyDescent="0.2">
      <c r="A355" s="53"/>
      <c r="B355" s="53"/>
      <c r="C355" s="263">
        <v>633006</v>
      </c>
      <c r="D355" s="259">
        <v>41</v>
      </c>
      <c r="E355" s="259" t="s">
        <v>912</v>
      </c>
      <c r="F355" s="68">
        <v>0</v>
      </c>
      <c r="G355" s="68">
        <v>0</v>
      </c>
      <c r="H355" s="173">
        <v>163.27000000000001</v>
      </c>
      <c r="I355" s="327">
        <v>0</v>
      </c>
      <c r="J355" s="68">
        <v>164</v>
      </c>
      <c r="K355" s="9"/>
      <c r="L355" s="9"/>
    </row>
    <row r="356" spans="1:23" ht="15.95" customHeight="1" x14ac:dyDescent="0.2">
      <c r="A356" s="53"/>
      <c r="B356" s="53"/>
      <c r="C356" s="183">
        <v>633006</v>
      </c>
      <c r="D356" s="53">
        <v>41</v>
      </c>
      <c r="E356" s="53" t="s">
        <v>724</v>
      </c>
      <c r="F356" s="68">
        <v>1385</v>
      </c>
      <c r="G356" s="68">
        <v>1385</v>
      </c>
      <c r="H356" s="173">
        <v>119</v>
      </c>
      <c r="I356" s="327">
        <f t="shared" si="25"/>
        <v>8.5920577617328515</v>
      </c>
      <c r="J356" s="68">
        <v>1385</v>
      </c>
      <c r="K356" s="9"/>
      <c r="L356" s="9"/>
    </row>
    <row r="357" spans="1:23" ht="15.95" customHeight="1" x14ac:dyDescent="0.2">
      <c r="A357" s="56"/>
      <c r="B357" s="56"/>
      <c r="C357" s="185">
        <v>633006</v>
      </c>
      <c r="D357" s="56">
        <v>41</v>
      </c>
      <c r="E357" s="53" t="s">
        <v>686</v>
      </c>
      <c r="F357" s="178">
        <v>28</v>
      </c>
      <c r="G357" s="178">
        <v>28</v>
      </c>
      <c r="H357" s="283">
        <v>0</v>
      </c>
      <c r="I357" s="327">
        <f t="shared" si="25"/>
        <v>0</v>
      </c>
      <c r="J357" s="178">
        <v>28</v>
      </c>
      <c r="K357" s="342"/>
      <c r="L357" s="342"/>
    </row>
    <row r="358" spans="1:23" ht="15.95" customHeight="1" x14ac:dyDescent="0.2">
      <c r="A358" s="53"/>
      <c r="B358" s="53"/>
      <c r="C358" s="183" t="s">
        <v>612</v>
      </c>
      <c r="D358" s="53">
        <v>41</v>
      </c>
      <c r="E358" s="53" t="s">
        <v>613</v>
      </c>
      <c r="F358" s="68">
        <v>130</v>
      </c>
      <c r="G358" s="68">
        <v>130</v>
      </c>
      <c r="H358" s="173">
        <v>86.89</v>
      </c>
      <c r="I358" s="327">
        <f t="shared" si="25"/>
        <v>66.83846153846153</v>
      </c>
      <c r="J358" s="68">
        <v>130</v>
      </c>
      <c r="K358" s="9"/>
      <c r="L358" s="9"/>
    </row>
    <row r="359" spans="1:23" ht="15.95" customHeight="1" x14ac:dyDescent="0.2">
      <c r="A359" s="53"/>
      <c r="B359" s="53"/>
      <c r="C359" s="183" t="s">
        <v>551</v>
      </c>
      <c r="D359" s="53">
        <v>41</v>
      </c>
      <c r="E359" s="255" t="s">
        <v>757</v>
      </c>
      <c r="F359" s="68">
        <v>8778</v>
      </c>
      <c r="G359" s="68">
        <v>8778</v>
      </c>
      <c r="H359" s="173">
        <v>0</v>
      </c>
      <c r="I359" s="327">
        <f t="shared" si="25"/>
        <v>0</v>
      </c>
      <c r="J359" s="68">
        <v>0</v>
      </c>
      <c r="K359" s="9"/>
      <c r="L359" s="9"/>
    </row>
    <row r="360" spans="1:23" ht="15.95" customHeight="1" x14ac:dyDescent="0.2">
      <c r="A360" s="56"/>
      <c r="B360" s="56"/>
      <c r="C360" s="79">
        <v>637004</v>
      </c>
      <c r="D360" s="56">
        <v>41</v>
      </c>
      <c r="E360" s="53" t="s">
        <v>629</v>
      </c>
      <c r="F360" s="178">
        <v>1888</v>
      </c>
      <c r="G360" s="178">
        <v>1888</v>
      </c>
      <c r="H360" s="283">
        <v>250</v>
      </c>
      <c r="I360" s="327">
        <f t="shared" si="25"/>
        <v>13.241525423728815</v>
      </c>
      <c r="J360" s="178">
        <v>1888</v>
      </c>
      <c r="K360" s="342"/>
      <c r="L360" s="342"/>
    </row>
    <row r="361" spans="1:23" ht="15.95" customHeight="1" x14ac:dyDescent="0.2">
      <c r="A361" s="56"/>
      <c r="B361" s="56"/>
      <c r="C361" s="79">
        <v>633001</v>
      </c>
      <c r="D361" s="56">
        <v>41</v>
      </c>
      <c r="E361" s="255" t="s">
        <v>911</v>
      </c>
      <c r="F361" s="178">
        <v>0</v>
      </c>
      <c r="G361" s="178">
        <v>0</v>
      </c>
      <c r="H361" s="283">
        <v>800</v>
      </c>
      <c r="I361" s="327">
        <v>0</v>
      </c>
      <c r="J361" s="178">
        <v>800</v>
      </c>
      <c r="K361" s="342"/>
      <c r="L361" s="342"/>
    </row>
    <row r="362" spans="1:23" ht="15.95" customHeight="1" x14ac:dyDescent="0.2">
      <c r="A362" s="56"/>
      <c r="B362" s="56"/>
      <c r="C362" s="79">
        <v>633010</v>
      </c>
      <c r="D362" s="56">
        <v>41</v>
      </c>
      <c r="E362" s="255" t="s">
        <v>914</v>
      </c>
      <c r="F362" s="178">
        <v>0</v>
      </c>
      <c r="G362" s="178">
        <v>385</v>
      </c>
      <c r="H362" s="283">
        <v>308.22000000000003</v>
      </c>
      <c r="I362" s="327">
        <f t="shared" si="25"/>
        <v>80.057142857142864</v>
      </c>
      <c r="J362" s="178">
        <v>385</v>
      </c>
      <c r="K362" s="342"/>
      <c r="L362" s="342"/>
    </row>
    <row r="363" spans="1:23" ht="15.95" customHeight="1" x14ac:dyDescent="0.2">
      <c r="A363" s="56"/>
      <c r="B363" s="56"/>
      <c r="C363" s="276" t="s">
        <v>954</v>
      </c>
      <c r="D363" s="56">
        <v>41</v>
      </c>
      <c r="E363" s="255" t="s">
        <v>955</v>
      </c>
      <c r="F363" s="178">
        <v>0</v>
      </c>
      <c r="G363" s="178">
        <v>0</v>
      </c>
      <c r="H363" s="283">
        <v>0</v>
      </c>
      <c r="I363" s="327">
        <v>0</v>
      </c>
      <c r="J363" s="178">
        <v>5000</v>
      </c>
      <c r="K363" s="342"/>
      <c r="L363" s="342"/>
    </row>
    <row r="364" spans="1:23" ht="15.95" customHeight="1" x14ac:dyDescent="0.2">
      <c r="A364" s="171" t="s">
        <v>402</v>
      </c>
      <c r="B364" s="53"/>
      <c r="C364" s="77"/>
      <c r="D364" s="53"/>
      <c r="E364" s="58" t="s">
        <v>66</v>
      </c>
      <c r="F364" s="155">
        <f>SUM(F339:F363)</f>
        <v>103345</v>
      </c>
      <c r="G364" s="155">
        <f t="shared" ref="G364:H364" si="26">SUM(G339:G363)</f>
        <v>103730</v>
      </c>
      <c r="H364" s="268">
        <f t="shared" si="26"/>
        <v>68918.920000000013</v>
      </c>
      <c r="I364" s="324">
        <f t="shared" si="25"/>
        <v>66.44068254121278</v>
      </c>
      <c r="J364" s="155">
        <f>SUM(J339:J363)</f>
        <v>99162</v>
      </c>
      <c r="K364" s="156"/>
      <c r="L364" s="51">
        <f>SUM(F364)</f>
        <v>103345</v>
      </c>
      <c r="M364" s="51">
        <f>SUM(G364)</f>
        <v>103730</v>
      </c>
      <c r="N364" s="51">
        <f>SUM(H364)</f>
        <v>68918.920000000013</v>
      </c>
      <c r="O364" s="51">
        <f>SUM(I364)</f>
        <v>66.44068254121278</v>
      </c>
      <c r="P364" s="51">
        <f>SUM(J364)</f>
        <v>99162</v>
      </c>
      <c r="Q364" s="51"/>
      <c r="R364" s="51"/>
      <c r="S364" s="4"/>
      <c r="T364" s="4"/>
      <c r="U364" s="4"/>
      <c r="V364" s="4"/>
      <c r="W364" s="4"/>
    </row>
    <row r="365" spans="1:23" s="10" customFormat="1" ht="15.95" customHeight="1" x14ac:dyDescent="0.2">
      <c r="A365" s="97" t="s">
        <v>302</v>
      </c>
      <c r="B365" s="66"/>
      <c r="C365" s="106"/>
      <c r="D365" s="82"/>
      <c r="E365" s="82"/>
      <c r="F365" s="9"/>
      <c r="G365" s="9"/>
      <c r="H365" s="52"/>
      <c r="I365" s="9"/>
      <c r="J365" s="9"/>
      <c r="K365" s="9"/>
      <c r="L365" s="9"/>
    </row>
    <row r="366" spans="1:23" s="3" customFormat="1" ht="15.95" customHeight="1" x14ac:dyDescent="0.2">
      <c r="A366" s="98"/>
      <c r="B366" s="98" t="s">
        <v>403</v>
      </c>
      <c r="C366" s="114"/>
      <c r="D366" s="115"/>
      <c r="E366" s="98"/>
      <c r="F366" s="9"/>
      <c r="G366" s="9"/>
      <c r="H366" s="52"/>
      <c r="I366" s="9"/>
      <c r="J366" s="9"/>
      <c r="K366" s="9"/>
      <c r="L366" s="9"/>
    </row>
    <row r="367" spans="1:23" ht="15" customHeight="1" x14ac:dyDescent="0.2">
      <c r="A367" s="59"/>
      <c r="B367" s="103" t="s">
        <v>152</v>
      </c>
      <c r="C367" s="80"/>
      <c r="D367" s="65"/>
      <c r="E367" s="65" t="s">
        <v>153</v>
      </c>
      <c r="F367" s="60"/>
      <c r="G367" s="60"/>
      <c r="H367" s="344"/>
      <c r="I367" s="60"/>
      <c r="J367" s="68"/>
      <c r="K367" s="9"/>
      <c r="L367" s="9"/>
    </row>
    <row r="368" spans="1:23" ht="15" customHeight="1" x14ac:dyDescent="0.2">
      <c r="A368" s="171" t="s">
        <v>404</v>
      </c>
      <c r="B368" s="67"/>
      <c r="C368" s="77">
        <v>632001</v>
      </c>
      <c r="D368" s="53">
        <v>41</v>
      </c>
      <c r="E368" s="53" t="s">
        <v>481</v>
      </c>
      <c r="F368" s="68">
        <v>191</v>
      </c>
      <c r="G368" s="68">
        <v>191</v>
      </c>
      <c r="H368" s="173">
        <v>518.66999999999996</v>
      </c>
      <c r="I368" s="327">
        <f t="shared" si="25"/>
        <v>271.55497382198951</v>
      </c>
      <c r="J368" s="68">
        <v>600</v>
      </c>
      <c r="K368" s="9"/>
      <c r="L368" s="9"/>
    </row>
    <row r="369" spans="1:12" ht="15" customHeight="1" x14ac:dyDescent="0.2">
      <c r="A369" s="96"/>
      <c r="B369" s="67"/>
      <c r="C369" s="77">
        <v>635006</v>
      </c>
      <c r="D369" s="53">
        <v>41</v>
      </c>
      <c r="E369" s="53" t="s">
        <v>480</v>
      </c>
      <c r="F369" s="68">
        <v>1472</v>
      </c>
      <c r="G369" s="68">
        <v>1472</v>
      </c>
      <c r="H369" s="173">
        <v>0</v>
      </c>
      <c r="I369" s="327">
        <f t="shared" si="25"/>
        <v>0</v>
      </c>
      <c r="J369" s="68">
        <v>200</v>
      </c>
      <c r="K369" s="9"/>
      <c r="L369" s="9"/>
    </row>
    <row r="370" spans="1:12" ht="15" customHeight="1" x14ac:dyDescent="0.2">
      <c r="A370" s="96"/>
      <c r="B370" s="67"/>
      <c r="C370" s="183" t="s">
        <v>45</v>
      </c>
      <c r="D370" s="53">
        <v>41</v>
      </c>
      <c r="E370" s="53" t="s">
        <v>689</v>
      </c>
      <c r="F370" s="68">
        <v>200</v>
      </c>
      <c r="G370" s="68">
        <v>200</v>
      </c>
      <c r="H370" s="173">
        <v>26</v>
      </c>
      <c r="I370" s="327">
        <f t="shared" si="25"/>
        <v>13</v>
      </c>
      <c r="J370" s="68">
        <v>200</v>
      </c>
      <c r="K370" s="9"/>
      <c r="L370" s="9"/>
    </row>
    <row r="371" spans="1:12" ht="15" customHeight="1" x14ac:dyDescent="0.2">
      <c r="A371" s="96"/>
      <c r="B371" s="67"/>
      <c r="C371" s="183">
        <v>633006</v>
      </c>
      <c r="D371" s="53">
        <v>41</v>
      </c>
      <c r="E371" s="255" t="s">
        <v>920</v>
      </c>
      <c r="F371" s="68">
        <v>0</v>
      </c>
      <c r="G371" s="68">
        <v>0</v>
      </c>
      <c r="H371" s="173">
        <v>180.03</v>
      </c>
      <c r="I371" s="327">
        <v>0</v>
      </c>
      <c r="J371" s="68">
        <v>180</v>
      </c>
      <c r="K371" s="9"/>
      <c r="L371" s="9"/>
    </row>
    <row r="372" spans="1:12" ht="15" customHeight="1" x14ac:dyDescent="0.2">
      <c r="A372" s="96"/>
      <c r="B372" s="67"/>
      <c r="C372" s="183" t="s">
        <v>96</v>
      </c>
      <c r="D372" s="53">
        <v>41</v>
      </c>
      <c r="E372" s="53" t="s">
        <v>615</v>
      </c>
      <c r="F372" s="68">
        <v>3191</v>
      </c>
      <c r="G372" s="68">
        <v>3191</v>
      </c>
      <c r="H372" s="173">
        <v>3593.28</v>
      </c>
      <c r="I372" s="327">
        <f t="shared" si="25"/>
        <v>112.60670636164211</v>
      </c>
      <c r="J372" s="68">
        <v>3593</v>
      </c>
      <c r="K372" s="9"/>
      <c r="L372" s="9"/>
    </row>
    <row r="373" spans="1:12" ht="15" customHeight="1" x14ac:dyDescent="0.2">
      <c r="A373" s="96"/>
      <c r="B373" s="67"/>
      <c r="C373" s="183" t="s">
        <v>527</v>
      </c>
      <c r="D373" s="53">
        <v>41</v>
      </c>
      <c r="E373" s="53" t="s">
        <v>616</v>
      </c>
      <c r="F373" s="68">
        <v>320</v>
      </c>
      <c r="G373" s="68">
        <v>320</v>
      </c>
      <c r="H373" s="173">
        <v>0</v>
      </c>
      <c r="I373" s="327">
        <f t="shared" si="25"/>
        <v>0</v>
      </c>
      <c r="J373" s="68">
        <v>320</v>
      </c>
      <c r="K373" s="9"/>
      <c r="L373" s="9"/>
    </row>
    <row r="374" spans="1:12" ht="15" customHeight="1" x14ac:dyDescent="0.2">
      <c r="A374" s="96"/>
      <c r="B374" s="67"/>
      <c r="C374" s="256" t="s">
        <v>807</v>
      </c>
      <c r="D374" s="53">
        <v>41</v>
      </c>
      <c r="E374" s="255" t="s">
        <v>915</v>
      </c>
      <c r="F374" s="68">
        <v>0</v>
      </c>
      <c r="G374" s="68">
        <v>0</v>
      </c>
      <c r="H374" s="173">
        <v>2040</v>
      </c>
      <c r="I374" s="327">
        <v>0</v>
      </c>
      <c r="J374" s="68">
        <v>2040</v>
      </c>
      <c r="K374" s="9"/>
      <c r="L374" s="9"/>
    </row>
    <row r="375" spans="1:12" ht="15" customHeight="1" x14ac:dyDescent="0.2">
      <c r="A375" s="96"/>
      <c r="B375" s="67"/>
      <c r="C375" s="256" t="s">
        <v>809</v>
      </c>
      <c r="D375" s="53">
        <v>41</v>
      </c>
      <c r="E375" s="255" t="s">
        <v>916</v>
      </c>
      <c r="F375" s="68">
        <v>0</v>
      </c>
      <c r="G375" s="68">
        <v>0</v>
      </c>
      <c r="H375" s="173">
        <v>1021.2</v>
      </c>
      <c r="I375" s="327">
        <v>0</v>
      </c>
      <c r="J375" s="68">
        <v>1021</v>
      </c>
      <c r="K375" s="9"/>
      <c r="L375" s="9"/>
    </row>
    <row r="376" spans="1:12" ht="15" customHeight="1" x14ac:dyDescent="0.2">
      <c r="A376" s="96"/>
      <c r="B376" s="67"/>
      <c r="C376" s="256" t="s">
        <v>917</v>
      </c>
      <c r="D376" s="53">
        <v>41</v>
      </c>
      <c r="E376" s="255" t="s">
        <v>918</v>
      </c>
      <c r="F376" s="68">
        <v>0</v>
      </c>
      <c r="G376" s="68">
        <v>0</v>
      </c>
      <c r="H376" s="173">
        <v>678.9</v>
      </c>
      <c r="I376" s="327">
        <v>0</v>
      </c>
      <c r="J376" s="68">
        <v>679</v>
      </c>
      <c r="K376" s="9"/>
      <c r="L376" s="9"/>
    </row>
    <row r="377" spans="1:12" ht="15" customHeight="1" x14ac:dyDescent="0.2">
      <c r="A377" s="96"/>
      <c r="B377" s="67"/>
      <c r="C377" s="256">
        <v>633004</v>
      </c>
      <c r="D377" s="53">
        <v>41</v>
      </c>
      <c r="E377" s="255" t="s">
        <v>919</v>
      </c>
      <c r="F377" s="68">
        <v>0</v>
      </c>
      <c r="G377" s="68">
        <v>0</v>
      </c>
      <c r="H377" s="173">
        <v>1015.67</v>
      </c>
      <c r="I377" s="327">
        <v>0</v>
      </c>
      <c r="J377" s="68">
        <v>1016</v>
      </c>
      <c r="K377" s="9"/>
      <c r="L377" s="9"/>
    </row>
    <row r="378" spans="1:12" ht="15" customHeight="1" x14ac:dyDescent="0.2">
      <c r="A378" s="96"/>
      <c r="B378" s="67"/>
      <c r="C378" s="183">
        <v>634004</v>
      </c>
      <c r="D378" s="53">
        <v>41</v>
      </c>
      <c r="E378" s="53" t="s">
        <v>528</v>
      </c>
      <c r="F378" s="68">
        <v>741</v>
      </c>
      <c r="G378" s="68">
        <v>741</v>
      </c>
      <c r="H378" s="173">
        <v>366.72</v>
      </c>
      <c r="I378" s="327">
        <f t="shared" si="25"/>
        <v>49.489878542510127</v>
      </c>
      <c r="J378" s="68">
        <v>367</v>
      </c>
      <c r="K378" s="9"/>
      <c r="L378" s="9"/>
    </row>
    <row r="379" spans="1:12" ht="15" customHeight="1" x14ac:dyDescent="0.2">
      <c r="A379" s="96"/>
      <c r="B379" s="67"/>
      <c r="C379" s="183">
        <v>637005</v>
      </c>
      <c r="D379" s="53">
        <v>41</v>
      </c>
      <c r="E379" s="190" t="s">
        <v>708</v>
      </c>
      <c r="F379" s="68">
        <v>20000</v>
      </c>
      <c r="G379" s="68">
        <v>20000</v>
      </c>
      <c r="H379" s="173">
        <v>16997.419999999998</v>
      </c>
      <c r="I379" s="327">
        <f t="shared" si="25"/>
        <v>84.987099999999998</v>
      </c>
      <c r="J379" s="68">
        <v>20000</v>
      </c>
      <c r="K379" s="9"/>
      <c r="L379" s="9"/>
    </row>
    <row r="380" spans="1:12" ht="15" customHeight="1" x14ac:dyDescent="0.2">
      <c r="A380" s="96"/>
      <c r="B380" s="67"/>
      <c r="C380" s="183" t="s">
        <v>43</v>
      </c>
      <c r="D380" s="53">
        <v>41</v>
      </c>
      <c r="E380" s="53" t="s">
        <v>154</v>
      </c>
      <c r="F380" s="68">
        <v>4000</v>
      </c>
      <c r="G380" s="68">
        <v>4000</v>
      </c>
      <c r="H380" s="173">
        <v>1560.48</v>
      </c>
      <c r="I380" s="327">
        <f t="shared" si="25"/>
        <v>39.012</v>
      </c>
      <c r="J380" s="68">
        <v>4000</v>
      </c>
      <c r="K380" s="9"/>
      <c r="L380" s="9"/>
    </row>
    <row r="381" spans="1:12" ht="15" customHeight="1" x14ac:dyDescent="0.2">
      <c r="A381" s="110"/>
      <c r="B381" s="101"/>
      <c r="C381" s="185" t="s">
        <v>42</v>
      </c>
      <c r="D381" s="56">
        <v>41</v>
      </c>
      <c r="E381" s="56" t="s">
        <v>227</v>
      </c>
      <c r="F381" s="68">
        <v>1924</v>
      </c>
      <c r="G381" s="68">
        <v>1924</v>
      </c>
      <c r="H381" s="173">
        <v>450.28</v>
      </c>
      <c r="I381" s="327">
        <f t="shared" si="25"/>
        <v>23.403326403326403</v>
      </c>
      <c r="J381" s="68">
        <v>1924</v>
      </c>
      <c r="K381" s="9"/>
      <c r="L381" s="9"/>
    </row>
    <row r="382" spans="1:12" ht="15" customHeight="1" x14ac:dyDescent="0.2">
      <c r="A382" s="110"/>
      <c r="B382" s="101"/>
      <c r="C382" s="185" t="s">
        <v>617</v>
      </c>
      <c r="D382" s="56">
        <v>41</v>
      </c>
      <c r="E382" s="56" t="s">
        <v>618</v>
      </c>
      <c r="F382" s="134">
        <v>536</v>
      </c>
      <c r="G382" s="134">
        <v>536</v>
      </c>
      <c r="H382" s="281">
        <v>25.34</v>
      </c>
      <c r="I382" s="327">
        <f t="shared" si="25"/>
        <v>4.7276119402985071</v>
      </c>
      <c r="J382" s="134">
        <v>536</v>
      </c>
      <c r="K382" s="9"/>
      <c r="L382" s="9"/>
    </row>
    <row r="383" spans="1:12" ht="15" customHeight="1" x14ac:dyDescent="0.2">
      <c r="A383" s="110"/>
      <c r="B383" s="101"/>
      <c r="C383" s="185">
        <v>636002</v>
      </c>
      <c r="D383" s="56">
        <v>41</v>
      </c>
      <c r="E383" s="56" t="s">
        <v>619</v>
      </c>
      <c r="F383" s="134">
        <v>1900</v>
      </c>
      <c r="G383" s="134">
        <v>1900</v>
      </c>
      <c r="H383" s="281">
        <v>2032</v>
      </c>
      <c r="I383" s="327">
        <f t="shared" si="25"/>
        <v>106.94736842105263</v>
      </c>
      <c r="J383" s="134">
        <v>2032</v>
      </c>
      <c r="K383" s="9"/>
      <c r="L383" s="9"/>
    </row>
    <row r="384" spans="1:12" ht="15" customHeight="1" x14ac:dyDescent="0.2">
      <c r="A384" s="110"/>
      <c r="B384" s="101"/>
      <c r="C384" s="79">
        <v>633006</v>
      </c>
      <c r="D384" s="56">
        <v>41</v>
      </c>
      <c r="E384" s="56" t="s">
        <v>694</v>
      </c>
      <c r="F384" s="134">
        <v>2600</v>
      </c>
      <c r="G384" s="134">
        <v>2600</v>
      </c>
      <c r="H384" s="281">
        <v>167.01</v>
      </c>
      <c r="I384" s="327">
        <f t="shared" si="25"/>
        <v>6.4234615384615372</v>
      </c>
      <c r="J384" s="134">
        <v>2600</v>
      </c>
      <c r="K384" s="9"/>
      <c r="L384" s="9"/>
    </row>
    <row r="385" spans="1:23" ht="15" customHeight="1" x14ac:dyDescent="0.2">
      <c r="A385" s="110"/>
      <c r="B385" s="101"/>
      <c r="C385" s="79">
        <v>642014</v>
      </c>
      <c r="D385" s="56">
        <v>41</v>
      </c>
      <c r="E385" s="56" t="s">
        <v>731</v>
      </c>
      <c r="F385" s="134">
        <v>2400</v>
      </c>
      <c r="G385" s="134">
        <v>2400</v>
      </c>
      <c r="H385" s="281">
        <v>3734.4</v>
      </c>
      <c r="I385" s="327">
        <f t="shared" si="25"/>
        <v>155.6</v>
      </c>
      <c r="J385" s="134">
        <v>3734</v>
      </c>
      <c r="K385" s="9"/>
      <c r="L385" s="9"/>
    </row>
    <row r="386" spans="1:23" ht="15" customHeight="1" x14ac:dyDescent="0.2">
      <c r="A386" s="171" t="s">
        <v>404</v>
      </c>
      <c r="B386" s="53"/>
      <c r="C386" s="77"/>
      <c r="D386" s="53"/>
      <c r="E386" s="58" t="s">
        <v>66</v>
      </c>
      <c r="F386" s="155">
        <f>SUM(F368:F385)</f>
        <v>39475</v>
      </c>
      <c r="G386" s="155">
        <f t="shared" ref="G386:H386" si="27">SUM(G368:G385)</f>
        <v>39475</v>
      </c>
      <c r="H386" s="268">
        <f t="shared" si="27"/>
        <v>34407.399999999994</v>
      </c>
      <c r="I386" s="324">
        <f t="shared" si="25"/>
        <v>87.162507916402774</v>
      </c>
      <c r="J386" s="155">
        <f>SUM(J368:J385)</f>
        <v>45042</v>
      </c>
      <c r="K386" s="156"/>
      <c r="L386" s="51">
        <f>SUM(F386)</f>
        <v>39475</v>
      </c>
      <c r="M386" s="51">
        <f>SUM(G386)</f>
        <v>39475</v>
      </c>
      <c r="N386" s="51">
        <f>SUM(H386)</f>
        <v>34407.399999999994</v>
      </c>
      <c r="O386" s="51">
        <f>SUM(I386)</f>
        <v>87.162507916402774</v>
      </c>
      <c r="P386" s="51">
        <f>SUM(J386)</f>
        <v>45042</v>
      </c>
      <c r="Q386" s="51"/>
      <c r="R386" s="51"/>
      <c r="S386" s="4"/>
      <c r="T386" s="4"/>
      <c r="U386" s="4"/>
      <c r="V386" s="4"/>
      <c r="W386" s="4"/>
    </row>
    <row r="387" spans="1:23" s="10" customFormat="1" ht="15.95" customHeight="1" x14ac:dyDescent="0.2">
      <c r="A387" s="66" t="s">
        <v>302</v>
      </c>
      <c r="B387" s="116"/>
      <c r="C387" s="117"/>
      <c r="D387" s="82"/>
      <c r="E387" s="82"/>
      <c r="F387" s="9"/>
      <c r="G387" s="9"/>
      <c r="H387" s="52"/>
      <c r="I387" s="9"/>
      <c r="J387" s="9"/>
      <c r="K387" s="9"/>
      <c r="L387" s="9"/>
    </row>
    <row r="388" spans="1:23" s="3" customFormat="1" ht="15.95" customHeight="1" x14ac:dyDescent="0.2">
      <c r="A388" s="98"/>
      <c r="B388" s="98" t="s">
        <v>405</v>
      </c>
      <c r="C388" s="114"/>
      <c r="D388" s="115"/>
      <c r="E388" s="98"/>
      <c r="F388" s="9"/>
      <c r="G388" s="9"/>
      <c r="H388" s="52"/>
      <c r="I388" s="9"/>
      <c r="J388" s="9"/>
      <c r="K388" s="9"/>
      <c r="L388" s="9"/>
    </row>
    <row r="389" spans="1:23" ht="15.95" customHeight="1" x14ac:dyDescent="0.2">
      <c r="A389" s="59"/>
      <c r="B389" s="65" t="s">
        <v>552</v>
      </c>
      <c r="C389" s="80"/>
      <c r="D389" s="65"/>
      <c r="E389" s="65" t="s">
        <v>155</v>
      </c>
      <c r="F389" s="60"/>
      <c r="G389" s="60"/>
      <c r="H389" s="344"/>
      <c r="I389" s="60"/>
      <c r="J389" s="68"/>
      <c r="K389" s="9"/>
      <c r="L389" s="9"/>
    </row>
    <row r="390" spans="1:23" ht="15.95" customHeight="1" x14ac:dyDescent="0.2">
      <c r="A390" s="171" t="s">
        <v>420</v>
      </c>
      <c r="B390" s="67"/>
      <c r="C390" s="77">
        <v>633016</v>
      </c>
      <c r="D390" s="53">
        <v>41</v>
      </c>
      <c r="E390" s="53" t="s">
        <v>529</v>
      </c>
      <c r="F390" s="68">
        <v>200</v>
      </c>
      <c r="G390" s="68">
        <v>200</v>
      </c>
      <c r="H390" s="173">
        <v>299.37</v>
      </c>
      <c r="I390" s="327">
        <f t="shared" si="25"/>
        <v>149.685</v>
      </c>
      <c r="J390" s="68">
        <v>300</v>
      </c>
      <c r="K390" s="9"/>
      <c r="L390" s="9"/>
    </row>
    <row r="391" spans="1:23" ht="15.95" customHeight="1" x14ac:dyDescent="0.2">
      <c r="A391" s="53"/>
      <c r="B391" s="67"/>
      <c r="C391" s="77">
        <v>637027</v>
      </c>
      <c r="D391" s="53">
        <v>41</v>
      </c>
      <c r="E391" s="53" t="s">
        <v>156</v>
      </c>
      <c r="F391" s="68">
        <v>90</v>
      </c>
      <c r="G391" s="68">
        <v>90</v>
      </c>
      <c r="H391" s="173">
        <v>60</v>
      </c>
      <c r="I391" s="327">
        <f t="shared" si="25"/>
        <v>66.666666666666657</v>
      </c>
      <c r="J391" s="68">
        <v>90</v>
      </c>
      <c r="K391" s="9"/>
      <c r="L391" s="9"/>
    </row>
    <row r="392" spans="1:23" ht="15.95" customHeight="1" x14ac:dyDescent="0.2">
      <c r="A392" s="53"/>
      <c r="B392" s="67"/>
      <c r="C392" s="77">
        <v>621</v>
      </c>
      <c r="D392" s="53">
        <v>41</v>
      </c>
      <c r="E392" s="53" t="s">
        <v>683</v>
      </c>
      <c r="F392" s="68">
        <v>25</v>
      </c>
      <c r="G392" s="68">
        <v>25</v>
      </c>
      <c r="H392" s="173">
        <v>16.52</v>
      </c>
      <c r="I392" s="327">
        <f t="shared" si="25"/>
        <v>66.08</v>
      </c>
      <c r="J392" s="68">
        <v>25</v>
      </c>
      <c r="K392" s="9"/>
      <c r="L392" s="9"/>
    </row>
    <row r="393" spans="1:23" ht="15.95" customHeight="1" x14ac:dyDescent="0.2">
      <c r="A393" s="171" t="s">
        <v>420</v>
      </c>
      <c r="B393" s="53"/>
      <c r="C393" s="77"/>
      <c r="D393" s="53"/>
      <c r="E393" s="58" t="s">
        <v>66</v>
      </c>
      <c r="F393" s="155">
        <f>SUM(F390:F392)</f>
        <v>315</v>
      </c>
      <c r="G393" s="155">
        <f t="shared" ref="G393:H393" si="28">SUM(G390:G392)</f>
        <v>315</v>
      </c>
      <c r="H393" s="268">
        <f t="shared" si="28"/>
        <v>375.89</v>
      </c>
      <c r="I393" s="324">
        <f t="shared" si="25"/>
        <v>119.33015873015873</v>
      </c>
      <c r="J393" s="155">
        <f>SUM(J390:J392)</f>
        <v>415</v>
      </c>
      <c r="K393" s="156"/>
      <c r="L393" s="51">
        <f>SUM(F393)</f>
        <v>315</v>
      </c>
      <c r="M393" s="51">
        <f>SUM(G393)</f>
        <v>315</v>
      </c>
      <c r="N393" s="51">
        <f>SUM(H393)</f>
        <v>375.89</v>
      </c>
      <c r="O393" s="51">
        <f>SUM(I393)</f>
        <v>119.33015873015873</v>
      </c>
      <c r="P393" s="51">
        <f>SUM(J393)</f>
        <v>415</v>
      </c>
      <c r="Q393" s="51"/>
      <c r="R393" s="51"/>
      <c r="S393" s="4"/>
      <c r="T393" s="4"/>
      <c r="U393" s="4"/>
      <c r="V393" s="4"/>
      <c r="W393" s="4"/>
    </row>
    <row r="394" spans="1:23" s="10" customFormat="1" ht="15.95" customHeight="1" x14ac:dyDescent="0.2">
      <c r="A394" s="66" t="s">
        <v>308</v>
      </c>
      <c r="B394" s="82"/>
      <c r="C394" s="81"/>
      <c r="D394" s="82"/>
      <c r="E394" s="82"/>
      <c r="F394" s="9"/>
      <c r="G394" s="9"/>
      <c r="H394" s="52"/>
      <c r="I394" s="9"/>
      <c r="J394" s="9"/>
      <c r="K394" s="9"/>
      <c r="L394" s="9"/>
    </row>
    <row r="395" spans="1:23" s="8" customFormat="1" ht="15.95" customHeight="1" x14ac:dyDescent="0.2">
      <c r="A395" s="90" t="s">
        <v>426</v>
      </c>
      <c r="B395" s="98" t="s">
        <v>441</v>
      </c>
      <c r="C395" s="99"/>
      <c r="D395" s="90"/>
      <c r="E395" s="90"/>
      <c r="F395" s="9"/>
      <c r="G395" s="9"/>
      <c r="H395" s="52"/>
      <c r="I395" s="9"/>
      <c r="J395" s="9"/>
      <c r="K395" s="9"/>
      <c r="L395" s="9"/>
    </row>
    <row r="396" spans="1:23" ht="15.95" customHeight="1" x14ac:dyDescent="0.2">
      <c r="A396" s="59"/>
      <c r="B396" s="103" t="s">
        <v>157</v>
      </c>
      <c r="C396" s="80"/>
      <c r="D396" s="65"/>
      <c r="E396" s="65" t="s">
        <v>158</v>
      </c>
      <c r="F396" s="60"/>
      <c r="G396" s="60"/>
      <c r="H396" s="344"/>
      <c r="I396" s="60"/>
      <c r="J396" s="68"/>
      <c r="K396" s="9"/>
      <c r="L396" s="9"/>
    </row>
    <row r="397" spans="1:23" ht="15.95" customHeight="1" x14ac:dyDescent="0.2">
      <c r="A397" s="96" t="s">
        <v>309</v>
      </c>
      <c r="B397" s="67"/>
      <c r="C397" s="77">
        <v>632001</v>
      </c>
      <c r="D397" s="53">
        <v>41</v>
      </c>
      <c r="E397" s="53" t="s">
        <v>159</v>
      </c>
      <c r="F397" s="68">
        <v>2898</v>
      </c>
      <c r="G397" s="68">
        <v>2898</v>
      </c>
      <c r="H397" s="345">
        <v>2564.8200000000002</v>
      </c>
      <c r="I397" s="60">
        <f t="shared" si="25"/>
        <v>88.50310559006212</v>
      </c>
      <c r="J397" s="68">
        <v>2565</v>
      </c>
      <c r="K397" s="9"/>
      <c r="L397" s="9"/>
    </row>
    <row r="398" spans="1:23" ht="15.95" customHeight="1" x14ac:dyDescent="0.2">
      <c r="A398" s="96"/>
      <c r="B398" s="67"/>
      <c r="C398" s="77">
        <v>632003</v>
      </c>
      <c r="D398" s="53">
        <v>41</v>
      </c>
      <c r="E398" s="53" t="s">
        <v>160</v>
      </c>
      <c r="F398" s="68">
        <v>470</v>
      </c>
      <c r="G398" s="68">
        <v>470</v>
      </c>
      <c r="H398" s="345">
        <v>357.34</v>
      </c>
      <c r="I398" s="60">
        <f t="shared" si="25"/>
        <v>76.029787234042544</v>
      </c>
      <c r="J398" s="68">
        <v>470</v>
      </c>
      <c r="K398" s="9"/>
      <c r="L398" s="9"/>
    </row>
    <row r="399" spans="1:23" ht="15.95" customHeight="1" x14ac:dyDescent="0.2">
      <c r="A399" s="53"/>
      <c r="B399" s="53"/>
      <c r="C399" s="77">
        <v>635005</v>
      </c>
      <c r="D399" s="53">
        <v>41</v>
      </c>
      <c r="E399" s="255" t="s">
        <v>816</v>
      </c>
      <c r="F399" s="68">
        <v>9000</v>
      </c>
      <c r="G399" s="68">
        <v>9000</v>
      </c>
      <c r="H399" s="345">
        <v>7822.29</v>
      </c>
      <c r="I399" s="60">
        <f t="shared" ref="I399:I462" si="29">SUM(H399/G399)*100</f>
        <v>86.914333333333332</v>
      </c>
      <c r="J399" s="68">
        <v>9000</v>
      </c>
      <c r="K399" s="9"/>
      <c r="L399" s="9"/>
    </row>
    <row r="400" spans="1:23" ht="15.95" customHeight="1" x14ac:dyDescent="0.2">
      <c r="A400" s="96" t="s">
        <v>309</v>
      </c>
      <c r="B400" s="53"/>
      <c r="C400" s="77"/>
      <c r="D400" s="53"/>
      <c r="E400" s="58" t="s">
        <v>66</v>
      </c>
      <c r="F400" s="155">
        <f t="shared" ref="F400:H400" si="30">SUM(F397:F399)</f>
        <v>12368</v>
      </c>
      <c r="G400" s="155">
        <f t="shared" si="30"/>
        <v>12368</v>
      </c>
      <c r="H400" s="268">
        <f t="shared" si="30"/>
        <v>10744.45</v>
      </c>
      <c r="I400" s="324">
        <f t="shared" si="29"/>
        <v>86.872978654592501</v>
      </c>
      <c r="J400" s="155">
        <f>SUM(J397:J399)</f>
        <v>12035</v>
      </c>
      <c r="K400" s="156"/>
      <c r="L400" s="51">
        <f>SUM(F400)</f>
        <v>12368</v>
      </c>
      <c r="M400" s="51">
        <f>SUM(G400)</f>
        <v>12368</v>
      </c>
      <c r="N400" s="51">
        <f>SUM(H400)</f>
        <v>10744.45</v>
      </c>
      <c r="O400" s="51">
        <f>SUM(I400)</f>
        <v>86.872978654592501</v>
      </c>
      <c r="P400" s="51">
        <f>SUM(J400)</f>
        <v>12035</v>
      </c>
      <c r="Q400" s="51"/>
      <c r="R400" s="51"/>
      <c r="S400" s="4"/>
      <c r="T400" s="4"/>
      <c r="U400" s="4"/>
      <c r="V400" s="4"/>
      <c r="W400" s="4"/>
    </row>
    <row r="401" spans="1:23" s="10" customFormat="1" ht="15.95" customHeight="1" x14ac:dyDescent="0.2">
      <c r="A401" s="66" t="s">
        <v>293</v>
      </c>
      <c r="B401" s="66"/>
      <c r="C401" s="106"/>
      <c r="D401" s="66"/>
      <c r="E401" s="66"/>
      <c r="F401" s="9"/>
      <c r="G401" s="9"/>
      <c r="H401" s="52"/>
      <c r="I401" s="9"/>
      <c r="J401" s="9"/>
      <c r="K401" s="9"/>
      <c r="L401" s="9"/>
    </row>
    <row r="402" spans="1:23" s="8" customFormat="1" ht="15.95" customHeight="1" x14ac:dyDescent="0.2">
      <c r="A402" s="98" t="s">
        <v>442</v>
      </c>
      <c r="B402" s="98" t="s">
        <v>443</v>
      </c>
      <c r="C402" s="118"/>
      <c r="D402" s="98"/>
      <c r="E402" s="98"/>
      <c r="F402" s="9"/>
      <c r="G402" s="9"/>
      <c r="H402" s="52"/>
      <c r="I402" s="9"/>
      <c r="J402" s="9"/>
      <c r="K402" s="9"/>
      <c r="L402" s="9"/>
    </row>
    <row r="403" spans="1:23" ht="15.95" customHeight="1" x14ac:dyDescent="0.2">
      <c r="A403" s="59"/>
      <c r="B403" s="103" t="s">
        <v>161</v>
      </c>
      <c r="C403" s="80"/>
      <c r="D403" s="65"/>
      <c r="E403" s="65" t="s">
        <v>162</v>
      </c>
      <c r="F403" s="60"/>
      <c r="G403" s="60"/>
      <c r="H403" s="344"/>
      <c r="I403" s="60"/>
      <c r="J403" s="68"/>
      <c r="K403" s="9"/>
      <c r="L403" s="9"/>
    </row>
    <row r="404" spans="1:23" ht="15.95" customHeight="1" x14ac:dyDescent="0.2">
      <c r="A404" s="96" t="s">
        <v>406</v>
      </c>
      <c r="B404" s="67"/>
      <c r="C404" s="183" t="s">
        <v>163</v>
      </c>
      <c r="D404" s="53">
        <v>41</v>
      </c>
      <c r="E404" s="53" t="s">
        <v>164</v>
      </c>
      <c r="F404" s="60">
        <v>82</v>
      </c>
      <c r="G404" s="60">
        <v>82</v>
      </c>
      <c r="H404" s="344">
        <v>161.72</v>
      </c>
      <c r="I404" s="60">
        <f t="shared" si="29"/>
        <v>197.21951219512195</v>
      </c>
      <c r="J404" s="68">
        <v>162</v>
      </c>
      <c r="K404" s="9"/>
      <c r="L404" s="9"/>
    </row>
    <row r="405" spans="1:23" ht="15.95" customHeight="1" x14ac:dyDescent="0.2">
      <c r="A405" s="53"/>
      <c r="B405" s="67"/>
      <c r="C405" s="183" t="s">
        <v>165</v>
      </c>
      <c r="D405" s="53">
        <v>41</v>
      </c>
      <c r="E405" s="53" t="s">
        <v>620</v>
      </c>
      <c r="F405" s="60">
        <v>158</v>
      </c>
      <c r="G405" s="60">
        <v>158</v>
      </c>
      <c r="H405" s="344">
        <v>150</v>
      </c>
      <c r="I405" s="60">
        <f t="shared" si="29"/>
        <v>94.936708860759495</v>
      </c>
      <c r="J405" s="68">
        <v>158</v>
      </c>
      <c r="K405" s="9"/>
      <c r="L405" s="9"/>
    </row>
    <row r="406" spans="1:23" ht="15.95" customHeight="1" x14ac:dyDescent="0.2">
      <c r="A406" s="53"/>
      <c r="B406" s="67"/>
      <c r="C406" s="183">
        <v>642006</v>
      </c>
      <c r="D406" s="53">
        <v>41</v>
      </c>
      <c r="E406" s="53" t="s">
        <v>166</v>
      </c>
      <c r="F406" s="60">
        <v>5151</v>
      </c>
      <c r="G406" s="60">
        <v>5151</v>
      </c>
      <c r="H406" s="344">
        <v>5114.3999999999996</v>
      </c>
      <c r="I406" s="60">
        <f t="shared" si="29"/>
        <v>99.289458357600452</v>
      </c>
      <c r="J406" s="68">
        <v>5151</v>
      </c>
      <c r="K406" s="9"/>
      <c r="L406" s="9"/>
    </row>
    <row r="407" spans="1:23" ht="15.95" customHeight="1" x14ac:dyDescent="0.2">
      <c r="A407" s="53"/>
      <c r="B407" s="67"/>
      <c r="C407" s="183" t="s">
        <v>167</v>
      </c>
      <c r="D407" s="53">
        <v>41</v>
      </c>
      <c r="E407" s="53" t="s">
        <v>732</v>
      </c>
      <c r="F407" s="60">
        <v>0</v>
      </c>
      <c r="G407" s="60">
        <v>0</v>
      </c>
      <c r="H407" s="344">
        <v>1352.01</v>
      </c>
      <c r="I407" s="60">
        <v>0</v>
      </c>
      <c r="J407" s="68">
        <v>2704</v>
      </c>
      <c r="K407" s="9"/>
      <c r="L407" s="9"/>
    </row>
    <row r="408" spans="1:23" ht="15.95" customHeight="1" x14ac:dyDescent="0.2">
      <c r="A408" s="96" t="s">
        <v>406</v>
      </c>
      <c r="B408" s="53"/>
      <c r="C408" s="77"/>
      <c r="D408" s="53"/>
      <c r="E408" s="58" t="s">
        <v>66</v>
      </c>
      <c r="F408" s="133">
        <f t="shared" ref="F408:H408" si="31">SUM(F404:F407)</f>
        <v>5391</v>
      </c>
      <c r="G408" s="133">
        <f t="shared" si="31"/>
        <v>5391</v>
      </c>
      <c r="H408" s="215">
        <f t="shared" si="31"/>
        <v>6778.13</v>
      </c>
      <c r="I408" s="324">
        <f t="shared" si="29"/>
        <v>125.73047672046003</v>
      </c>
      <c r="J408" s="155">
        <f>SUM(J404:J407)</f>
        <v>8175</v>
      </c>
      <c r="K408" s="156"/>
      <c r="L408" s="51">
        <f>SUM(F408)</f>
        <v>5391</v>
      </c>
      <c r="M408" s="51">
        <f>SUM(G408)</f>
        <v>5391</v>
      </c>
      <c r="N408" s="51">
        <f>SUM(H408)</f>
        <v>6778.13</v>
      </c>
      <c r="O408" s="51">
        <f>SUM(I408)</f>
        <v>125.73047672046003</v>
      </c>
      <c r="P408" s="51">
        <f>SUM(J408)</f>
        <v>8175</v>
      </c>
      <c r="Q408" s="51"/>
      <c r="R408" s="51"/>
      <c r="S408" s="4"/>
      <c r="T408" s="4"/>
      <c r="U408" s="4"/>
      <c r="V408" s="4"/>
      <c r="W408" s="4"/>
    </row>
    <row r="409" spans="1:23" s="10" customFormat="1" ht="15.95" customHeight="1" x14ac:dyDescent="0.2">
      <c r="A409" s="66" t="s">
        <v>310</v>
      </c>
      <c r="B409" s="82"/>
      <c r="C409" s="81"/>
      <c r="D409" s="82"/>
      <c r="E409" s="82"/>
      <c r="F409" s="9"/>
      <c r="G409" s="9"/>
      <c r="H409" s="52"/>
      <c r="I409" s="9"/>
      <c r="J409" s="9"/>
      <c r="K409" s="9"/>
      <c r="L409" s="9"/>
    </row>
    <row r="410" spans="1:23" s="8" customFormat="1" ht="15.95" customHeight="1" x14ac:dyDescent="0.2">
      <c r="A410" s="90" t="s">
        <v>426</v>
      </c>
      <c r="B410" s="98" t="s">
        <v>444</v>
      </c>
      <c r="C410" s="99"/>
      <c r="D410" s="90"/>
      <c r="E410" s="90"/>
      <c r="F410" s="9"/>
      <c r="G410" s="9"/>
      <c r="H410" s="52"/>
      <c r="I410" s="9"/>
      <c r="J410" s="9"/>
      <c r="K410" s="9"/>
      <c r="L410" s="9"/>
    </row>
    <row r="411" spans="1:23" ht="15.95" customHeight="1" x14ac:dyDescent="0.2">
      <c r="A411" s="59"/>
      <c r="B411" s="103" t="s">
        <v>168</v>
      </c>
      <c r="C411" s="80"/>
      <c r="D411" s="65"/>
      <c r="E411" s="65" t="s">
        <v>169</v>
      </c>
      <c r="F411" s="60"/>
      <c r="G411" s="60"/>
      <c r="H411" s="344"/>
      <c r="I411" s="60"/>
      <c r="J411" s="68"/>
      <c r="K411" s="9"/>
      <c r="L411" s="9"/>
    </row>
    <row r="412" spans="1:23" ht="15.95" customHeight="1" x14ac:dyDescent="0.2">
      <c r="A412" s="96" t="s">
        <v>377</v>
      </c>
      <c r="B412" s="62" t="s">
        <v>168</v>
      </c>
      <c r="C412" s="77">
        <v>611.63300000000004</v>
      </c>
      <c r="D412" s="53">
        <v>41</v>
      </c>
      <c r="E412" s="53" t="s">
        <v>342</v>
      </c>
      <c r="F412" s="68">
        <v>230061</v>
      </c>
      <c r="G412" s="68">
        <v>230061</v>
      </c>
      <c r="H412" s="173">
        <v>172539</v>
      </c>
      <c r="I412" s="327">
        <f t="shared" si="29"/>
        <v>74.997065995540311</v>
      </c>
      <c r="J412" s="68">
        <v>230761</v>
      </c>
      <c r="K412" s="9"/>
      <c r="L412" s="9"/>
    </row>
    <row r="413" spans="1:23" ht="15.95" customHeight="1" x14ac:dyDescent="0.2">
      <c r="A413" s="96" t="s">
        <v>377</v>
      </c>
      <c r="B413" s="103" t="s">
        <v>168</v>
      </c>
      <c r="C413" s="53">
        <v>630</v>
      </c>
      <c r="D413" s="63">
        <v>111</v>
      </c>
      <c r="E413" s="53" t="s">
        <v>339</v>
      </c>
      <c r="F413" s="68">
        <v>5709</v>
      </c>
      <c r="G413" s="68">
        <v>5709</v>
      </c>
      <c r="H413" s="173">
        <v>3606</v>
      </c>
      <c r="I413" s="327">
        <f t="shared" si="29"/>
        <v>63.163426169206517</v>
      </c>
      <c r="J413" s="68">
        <v>6077</v>
      </c>
      <c r="K413" s="9"/>
      <c r="L413" s="9"/>
    </row>
    <row r="414" spans="1:23" ht="15.95" customHeight="1" x14ac:dyDescent="0.2">
      <c r="A414" s="96"/>
      <c r="B414" s="103"/>
      <c r="C414" s="53">
        <v>637005</v>
      </c>
      <c r="D414" s="293" t="s">
        <v>801</v>
      </c>
      <c r="E414" s="53" t="s">
        <v>696</v>
      </c>
      <c r="F414" s="68">
        <v>0</v>
      </c>
      <c r="G414" s="68">
        <v>0</v>
      </c>
      <c r="H414" s="173">
        <v>285</v>
      </c>
      <c r="I414" s="327">
        <v>0</v>
      </c>
      <c r="J414" s="68">
        <v>285</v>
      </c>
      <c r="K414" s="9"/>
      <c r="L414" s="9"/>
    </row>
    <row r="415" spans="1:23" ht="15.95" customHeight="1" x14ac:dyDescent="0.2">
      <c r="A415" s="96"/>
      <c r="B415" s="103"/>
      <c r="C415" s="53">
        <v>637005</v>
      </c>
      <c r="D415" s="63">
        <v>41</v>
      </c>
      <c r="E415" s="255" t="s">
        <v>870</v>
      </c>
      <c r="F415" s="68">
        <v>0</v>
      </c>
      <c r="G415" s="68">
        <v>0</v>
      </c>
      <c r="H415" s="173">
        <v>735</v>
      </c>
      <c r="I415" s="327">
        <v>0</v>
      </c>
      <c r="J415" s="68">
        <v>735</v>
      </c>
      <c r="K415" s="9"/>
      <c r="L415" s="9"/>
    </row>
    <row r="416" spans="1:23" ht="15.95" customHeight="1" x14ac:dyDescent="0.2">
      <c r="A416" s="96"/>
      <c r="B416" s="103"/>
      <c r="C416" s="259">
        <v>637005</v>
      </c>
      <c r="D416" s="259">
        <v>41</v>
      </c>
      <c r="E416" s="259" t="s">
        <v>750</v>
      </c>
      <c r="F416" s="68">
        <v>0</v>
      </c>
      <c r="G416" s="68">
        <v>0</v>
      </c>
      <c r="H416" s="173">
        <v>0</v>
      </c>
      <c r="I416" s="327">
        <v>0</v>
      </c>
      <c r="J416" s="68">
        <v>0</v>
      </c>
      <c r="K416" s="9"/>
      <c r="L416" s="9"/>
    </row>
    <row r="417" spans="1:23" ht="15.95" customHeight="1" x14ac:dyDescent="0.2">
      <c r="A417" s="96"/>
      <c r="B417" s="103"/>
      <c r="C417" s="259">
        <v>637015</v>
      </c>
      <c r="D417" s="259">
        <v>41</v>
      </c>
      <c r="E417" s="259" t="s">
        <v>751</v>
      </c>
      <c r="F417" s="68">
        <v>0</v>
      </c>
      <c r="G417" s="68">
        <v>0</v>
      </c>
      <c r="H417" s="173">
        <v>358.82</v>
      </c>
      <c r="I417" s="327">
        <v>0</v>
      </c>
      <c r="J417" s="68">
        <v>359</v>
      </c>
      <c r="K417" s="9"/>
      <c r="L417" s="9"/>
    </row>
    <row r="418" spans="1:23" ht="15.95" customHeight="1" x14ac:dyDescent="0.2">
      <c r="A418" s="53"/>
      <c r="B418" s="62" t="s">
        <v>168</v>
      </c>
      <c r="C418" s="96">
        <v>633006</v>
      </c>
      <c r="D418" s="119">
        <v>41</v>
      </c>
      <c r="E418" s="96" t="s">
        <v>338</v>
      </c>
      <c r="F418" s="68">
        <v>15000</v>
      </c>
      <c r="G418" s="68">
        <v>15000</v>
      </c>
      <c r="H418" s="173">
        <v>9939.4599999999991</v>
      </c>
      <c r="I418" s="327">
        <f t="shared" si="29"/>
        <v>66.26306666666666</v>
      </c>
      <c r="J418" s="68">
        <v>12000</v>
      </c>
      <c r="K418" s="9"/>
      <c r="L418" s="9"/>
    </row>
    <row r="419" spans="1:23" ht="15.95" customHeight="1" x14ac:dyDescent="0.2">
      <c r="A419" s="53"/>
      <c r="B419" s="62"/>
      <c r="C419" s="315">
        <v>633011</v>
      </c>
      <c r="D419" s="315" t="s">
        <v>950</v>
      </c>
      <c r="E419" s="305" t="s">
        <v>949</v>
      </c>
      <c r="F419" s="60">
        <v>0</v>
      </c>
      <c r="G419" s="60">
        <v>0</v>
      </c>
      <c r="H419" s="216">
        <v>8430.9</v>
      </c>
      <c r="I419" s="327">
        <v>0</v>
      </c>
      <c r="J419" s="60">
        <v>14000</v>
      </c>
      <c r="K419" s="9"/>
      <c r="L419" s="9"/>
    </row>
    <row r="420" spans="1:23" ht="15.95" customHeight="1" x14ac:dyDescent="0.2">
      <c r="A420" s="96" t="s">
        <v>377</v>
      </c>
      <c r="B420" s="53"/>
      <c r="C420" s="53"/>
      <c r="D420" s="63"/>
      <c r="E420" s="58" t="s">
        <v>66</v>
      </c>
      <c r="F420" s="133">
        <f>SUM(F412:F418)</f>
        <v>250770</v>
      </c>
      <c r="G420" s="133">
        <f t="shared" ref="G420:H420" si="32">SUM(G412:G418)</f>
        <v>250770</v>
      </c>
      <c r="H420" s="215">
        <f t="shared" si="32"/>
        <v>187463.28</v>
      </c>
      <c r="I420" s="324">
        <f t="shared" si="29"/>
        <v>74.755066395501856</v>
      </c>
      <c r="J420" s="133">
        <f>SUM(J412:J419)</f>
        <v>264217</v>
      </c>
      <c r="K420" s="156"/>
      <c r="L420" s="51">
        <f t="shared" ref="L420:M420" si="33">SUM(F420)</f>
        <v>250770</v>
      </c>
      <c r="M420" s="51">
        <f t="shared" si="33"/>
        <v>250770</v>
      </c>
      <c r="N420" s="51">
        <f>SUM(H420)</f>
        <v>187463.28</v>
      </c>
      <c r="O420" s="51">
        <f>SUM(I420)</f>
        <v>74.755066395501856</v>
      </c>
      <c r="P420" s="51">
        <f>SUM(J420)</f>
        <v>264217</v>
      </c>
      <c r="Q420" s="51"/>
      <c r="R420" s="51"/>
      <c r="S420" s="4"/>
      <c r="T420" s="4"/>
      <c r="U420" s="4"/>
      <c r="V420" s="4"/>
      <c r="W420" s="4"/>
    </row>
    <row r="421" spans="1:23" s="8" customFormat="1" ht="15.95" customHeight="1" x14ac:dyDescent="0.2">
      <c r="A421" s="90" t="s">
        <v>426</v>
      </c>
      <c r="B421" s="98" t="s">
        <v>451</v>
      </c>
      <c r="C421" s="99"/>
      <c r="D421" s="90"/>
      <c r="E421" s="90"/>
      <c r="F421" s="9"/>
      <c r="G421" s="9"/>
      <c r="H421" s="52"/>
      <c r="I421" s="9"/>
      <c r="J421" s="9"/>
      <c r="K421" s="9"/>
      <c r="L421" s="9"/>
    </row>
    <row r="422" spans="1:23" ht="15.95" customHeight="1" x14ac:dyDescent="0.2">
      <c r="A422" s="59"/>
      <c r="B422" s="103" t="s">
        <v>171</v>
      </c>
      <c r="C422" s="80"/>
      <c r="D422" s="65"/>
      <c r="E422" s="65" t="s">
        <v>169</v>
      </c>
      <c r="F422" s="60"/>
      <c r="G422" s="60"/>
      <c r="H422" s="344"/>
      <c r="I422" s="60"/>
      <c r="J422" s="68"/>
      <c r="K422" s="9"/>
      <c r="L422" s="9"/>
    </row>
    <row r="423" spans="1:23" ht="15.95" customHeight="1" x14ac:dyDescent="0.2">
      <c r="A423" s="53"/>
      <c r="B423" s="103" t="s">
        <v>171</v>
      </c>
      <c r="C423" s="77">
        <v>633011</v>
      </c>
      <c r="D423" s="53">
        <v>111</v>
      </c>
      <c r="E423" s="53" t="s">
        <v>623</v>
      </c>
      <c r="F423" s="60">
        <v>2870</v>
      </c>
      <c r="G423" s="60">
        <v>2870</v>
      </c>
      <c r="H423" s="216">
        <v>2081.92</v>
      </c>
      <c r="I423" s="60">
        <f t="shared" si="29"/>
        <v>72.540766550522648</v>
      </c>
      <c r="J423" s="60">
        <v>2870</v>
      </c>
      <c r="K423" s="9"/>
      <c r="L423" s="9"/>
    </row>
    <row r="424" spans="1:23" ht="15.95" customHeight="1" x14ac:dyDescent="0.2">
      <c r="A424" s="96" t="s">
        <v>378</v>
      </c>
      <c r="B424" s="58"/>
      <c r="C424" s="77"/>
      <c r="D424" s="53"/>
      <c r="E424" s="58" t="s">
        <v>66</v>
      </c>
      <c r="F424" s="133">
        <f t="shared" ref="F424:H424" si="34">SUM(F423)</f>
        <v>2870</v>
      </c>
      <c r="G424" s="133">
        <f t="shared" si="34"/>
        <v>2870</v>
      </c>
      <c r="H424" s="215">
        <f t="shared" si="34"/>
        <v>2081.92</v>
      </c>
      <c r="I424" s="347">
        <f t="shared" si="29"/>
        <v>72.540766550522648</v>
      </c>
      <c r="J424" s="133">
        <f>SUM(J423)</f>
        <v>2870</v>
      </c>
      <c r="K424" s="156"/>
      <c r="L424" s="51">
        <f>SUM(F424)</f>
        <v>2870</v>
      </c>
      <c r="M424" s="51">
        <f>SUM(G424)</f>
        <v>2870</v>
      </c>
      <c r="N424" s="51">
        <f>SUM(H424)</f>
        <v>2081.92</v>
      </c>
      <c r="O424" s="51">
        <f>SUM(I424)</f>
        <v>72.540766550522648</v>
      </c>
      <c r="P424" s="51">
        <f>SUM(J424)</f>
        <v>2870</v>
      </c>
      <c r="Q424" s="51"/>
      <c r="R424" s="51"/>
      <c r="S424" s="4"/>
      <c r="T424" s="4"/>
      <c r="U424" s="4"/>
      <c r="V424" s="4"/>
      <c r="W424" s="4"/>
    </row>
    <row r="425" spans="1:23" ht="15.95" customHeight="1" x14ac:dyDescent="0.2">
      <c r="A425" s="96" t="s">
        <v>378</v>
      </c>
      <c r="B425" s="58" t="s">
        <v>171</v>
      </c>
      <c r="C425" s="77">
        <v>611.63300000000004</v>
      </c>
      <c r="D425" s="53">
        <v>111</v>
      </c>
      <c r="E425" s="53" t="s">
        <v>229</v>
      </c>
      <c r="F425" s="160">
        <v>654511</v>
      </c>
      <c r="G425" s="160">
        <v>654511</v>
      </c>
      <c r="H425" s="284">
        <v>498951</v>
      </c>
      <c r="I425" s="327">
        <f t="shared" si="29"/>
        <v>76.232637801350933</v>
      </c>
      <c r="J425" s="160">
        <v>662961</v>
      </c>
      <c r="K425" s="343"/>
      <c r="L425" s="343"/>
    </row>
    <row r="426" spans="1:23" ht="15.95" customHeight="1" x14ac:dyDescent="0.2">
      <c r="A426" s="96" t="s">
        <v>378</v>
      </c>
      <c r="B426" s="58" t="s">
        <v>171</v>
      </c>
      <c r="C426" s="77">
        <v>633</v>
      </c>
      <c r="D426" s="53">
        <v>111</v>
      </c>
      <c r="E426" s="53" t="s">
        <v>234</v>
      </c>
      <c r="F426" s="60">
        <v>24647</v>
      </c>
      <c r="G426" s="60">
        <v>24647</v>
      </c>
      <c r="H426" s="216">
        <v>13398</v>
      </c>
      <c r="I426" s="327">
        <f t="shared" si="29"/>
        <v>54.359556944049977</v>
      </c>
      <c r="J426" s="60">
        <v>21720</v>
      </c>
      <c r="K426" s="9"/>
      <c r="L426" s="9"/>
    </row>
    <row r="427" spans="1:23" ht="15.95" customHeight="1" x14ac:dyDescent="0.2">
      <c r="A427" s="96" t="s">
        <v>378</v>
      </c>
      <c r="B427" s="103" t="s">
        <v>171</v>
      </c>
      <c r="C427" s="77">
        <v>633</v>
      </c>
      <c r="D427" s="53">
        <v>111</v>
      </c>
      <c r="E427" s="53" t="s">
        <v>230</v>
      </c>
      <c r="F427" s="60">
        <v>10426</v>
      </c>
      <c r="G427" s="60">
        <v>10426</v>
      </c>
      <c r="H427" s="216">
        <v>5299.2</v>
      </c>
      <c r="I427" s="327">
        <f t="shared" si="29"/>
        <v>50.826779205831571</v>
      </c>
      <c r="J427" s="60">
        <v>9690</v>
      </c>
      <c r="K427" s="9"/>
      <c r="L427" s="9"/>
    </row>
    <row r="428" spans="1:23" ht="15.95" customHeight="1" x14ac:dyDescent="0.2">
      <c r="A428" s="96"/>
      <c r="B428" s="103" t="s">
        <v>171</v>
      </c>
      <c r="C428" s="77">
        <v>633</v>
      </c>
      <c r="D428" s="53">
        <v>111</v>
      </c>
      <c r="E428" s="53" t="s">
        <v>325</v>
      </c>
      <c r="F428" s="60">
        <v>600</v>
      </c>
      <c r="G428" s="60">
        <v>600</v>
      </c>
      <c r="H428" s="216">
        <v>390.95</v>
      </c>
      <c r="I428" s="327">
        <f t="shared" si="29"/>
        <v>65.158333333333331</v>
      </c>
      <c r="J428" s="60">
        <v>400</v>
      </c>
      <c r="K428" s="9"/>
      <c r="L428" s="9"/>
    </row>
    <row r="429" spans="1:23" ht="15.95" customHeight="1" x14ac:dyDescent="0.2">
      <c r="A429" s="96"/>
      <c r="B429" s="103" t="s">
        <v>171</v>
      </c>
      <c r="C429" s="77">
        <v>633</v>
      </c>
      <c r="D429" s="53">
        <v>111</v>
      </c>
      <c r="E429" s="53" t="s">
        <v>343</v>
      </c>
      <c r="F429" s="60">
        <v>100</v>
      </c>
      <c r="G429" s="60">
        <v>100</v>
      </c>
      <c r="H429" s="216">
        <v>116</v>
      </c>
      <c r="I429" s="327">
        <f t="shared" si="29"/>
        <v>115.99999999999999</v>
      </c>
      <c r="J429" s="60">
        <v>116</v>
      </c>
      <c r="K429" s="9"/>
      <c r="L429" s="9"/>
    </row>
    <row r="430" spans="1:23" ht="15.95" customHeight="1" x14ac:dyDescent="0.2">
      <c r="A430" s="53"/>
      <c r="B430" s="103" t="s">
        <v>171</v>
      </c>
      <c r="C430" s="53">
        <v>633</v>
      </c>
      <c r="D430" s="53">
        <v>111</v>
      </c>
      <c r="E430" s="53" t="s">
        <v>506</v>
      </c>
      <c r="F430" s="60">
        <v>173</v>
      </c>
      <c r="G430" s="60">
        <v>173</v>
      </c>
      <c r="H430" s="216">
        <v>200</v>
      </c>
      <c r="I430" s="327">
        <f t="shared" si="29"/>
        <v>115.60693641618498</v>
      </c>
      <c r="J430" s="60">
        <v>350</v>
      </c>
      <c r="K430" s="9"/>
      <c r="L430" s="9"/>
    </row>
    <row r="431" spans="1:23" ht="15.95" customHeight="1" x14ac:dyDescent="0.2">
      <c r="A431" s="53"/>
      <c r="B431" s="103" t="s">
        <v>171</v>
      </c>
      <c r="C431" s="53">
        <v>633</v>
      </c>
      <c r="D431" s="53">
        <v>111</v>
      </c>
      <c r="E431" s="53" t="s">
        <v>624</v>
      </c>
      <c r="F431" s="60">
        <v>146</v>
      </c>
      <c r="G431" s="60">
        <v>146</v>
      </c>
      <c r="H431" s="216">
        <v>152</v>
      </c>
      <c r="I431" s="327">
        <f t="shared" si="29"/>
        <v>104.10958904109589</v>
      </c>
      <c r="J431" s="60">
        <v>152</v>
      </c>
      <c r="K431" s="9"/>
      <c r="L431" s="9"/>
    </row>
    <row r="432" spans="1:23" ht="16.5" customHeight="1" x14ac:dyDescent="0.2">
      <c r="A432" s="53"/>
      <c r="B432" s="58" t="s">
        <v>171</v>
      </c>
      <c r="C432" s="53">
        <v>611</v>
      </c>
      <c r="D432" s="53">
        <v>111</v>
      </c>
      <c r="E432" s="53" t="s">
        <v>625</v>
      </c>
      <c r="F432" s="60">
        <v>4612</v>
      </c>
      <c r="G432" s="60">
        <v>4612</v>
      </c>
      <c r="H432" s="216">
        <v>10080</v>
      </c>
      <c r="I432" s="327">
        <f t="shared" si="29"/>
        <v>218.56027753686038</v>
      </c>
      <c r="J432" s="60">
        <v>10080</v>
      </c>
      <c r="K432" s="9"/>
      <c r="L432" s="9"/>
    </row>
    <row r="433" spans="1:23" ht="17.45" customHeight="1" x14ac:dyDescent="0.2">
      <c r="A433" s="53"/>
      <c r="B433" s="103" t="s">
        <v>171</v>
      </c>
      <c r="C433" s="53">
        <v>611</v>
      </c>
      <c r="D433" s="53">
        <v>111</v>
      </c>
      <c r="E433" s="53" t="s">
        <v>626</v>
      </c>
      <c r="F433" s="60">
        <v>0</v>
      </c>
      <c r="G433" s="60">
        <v>0</v>
      </c>
      <c r="H433" s="216">
        <v>4636</v>
      </c>
      <c r="I433" s="327">
        <v>0</v>
      </c>
      <c r="J433" s="60">
        <v>4636</v>
      </c>
      <c r="K433" s="9"/>
      <c r="L433" s="9"/>
    </row>
    <row r="434" spans="1:23" ht="17.45" customHeight="1" x14ac:dyDescent="0.2">
      <c r="A434" s="53"/>
      <c r="B434" s="103" t="s">
        <v>171</v>
      </c>
      <c r="C434" s="53">
        <v>633</v>
      </c>
      <c r="D434" s="53">
        <v>111</v>
      </c>
      <c r="E434" s="53" t="s">
        <v>647</v>
      </c>
      <c r="F434" s="60">
        <v>6450</v>
      </c>
      <c r="G434" s="60">
        <v>6450</v>
      </c>
      <c r="H434" s="216">
        <v>4500</v>
      </c>
      <c r="I434" s="327">
        <f t="shared" si="29"/>
        <v>69.767441860465112</v>
      </c>
      <c r="J434" s="60">
        <v>4500</v>
      </c>
      <c r="K434" s="9"/>
      <c r="L434" s="9"/>
    </row>
    <row r="435" spans="1:23" ht="17.45" customHeight="1" x14ac:dyDescent="0.2">
      <c r="A435" s="53"/>
      <c r="B435" s="103" t="s">
        <v>171</v>
      </c>
      <c r="C435" s="53">
        <v>633</v>
      </c>
      <c r="D435" s="53">
        <v>111</v>
      </c>
      <c r="E435" s="53" t="s">
        <v>648</v>
      </c>
      <c r="F435" s="60">
        <v>3600</v>
      </c>
      <c r="G435" s="60">
        <v>3600</v>
      </c>
      <c r="H435" s="216">
        <v>4700</v>
      </c>
      <c r="I435" s="327">
        <f t="shared" si="29"/>
        <v>130.55555555555557</v>
      </c>
      <c r="J435" s="60">
        <v>4700</v>
      </c>
      <c r="K435" s="9"/>
      <c r="L435" s="9"/>
    </row>
    <row r="436" spans="1:23" ht="16.5" customHeight="1" x14ac:dyDescent="0.2">
      <c r="A436" s="96"/>
      <c r="B436" s="103" t="s">
        <v>171</v>
      </c>
      <c r="C436" s="316">
        <v>633006</v>
      </c>
      <c r="D436" s="315">
        <v>41</v>
      </c>
      <c r="E436" s="315" t="s">
        <v>386</v>
      </c>
      <c r="F436" s="60">
        <v>9000</v>
      </c>
      <c r="G436" s="60">
        <v>9000</v>
      </c>
      <c r="H436" s="216">
        <v>5805.37</v>
      </c>
      <c r="I436" s="327">
        <f t="shared" si="29"/>
        <v>64.504111111111101</v>
      </c>
      <c r="J436" s="60">
        <v>9000</v>
      </c>
      <c r="K436" s="9"/>
      <c r="L436" s="9"/>
    </row>
    <row r="437" spans="1:23" ht="16.5" customHeight="1" x14ac:dyDescent="0.2">
      <c r="A437" s="96"/>
      <c r="B437" s="103"/>
      <c r="C437" s="314">
        <v>633011</v>
      </c>
      <c r="D437" s="314" t="s">
        <v>950</v>
      </c>
      <c r="E437" s="304" t="s">
        <v>948</v>
      </c>
      <c r="F437" s="128">
        <v>0</v>
      </c>
      <c r="G437" s="60">
        <v>0</v>
      </c>
      <c r="H437" s="216">
        <v>24549.02</v>
      </c>
      <c r="I437" s="327">
        <v>0</v>
      </c>
      <c r="J437" s="60">
        <v>30000</v>
      </c>
      <c r="K437" s="9"/>
      <c r="L437" s="9"/>
    </row>
    <row r="438" spans="1:23" ht="15.75" customHeight="1" x14ac:dyDescent="0.2">
      <c r="A438" s="96" t="s">
        <v>378</v>
      </c>
      <c r="B438" s="53"/>
      <c r="C438" s="120"/>
      <c r="D438" s="96"/>
      <c r="E438" s="58" t="s">
        <v>66</v>
      </c>
      <c r="F438" s="133">
        <f t="shared" ref="F438:H438" si="35">SUM(F425:F436)</f>
        <v>714265</v>
      </c>
      <c r="G438" s="133">
        <f t="shared" si="35"/>
        <v>714265</v>
      </c>
      <c r="H438" s="215">
        <f t="shared" si="35"/>
        <v>548228.52</v>
      </c>
      <c r="I438" s="324">
        <f t="shared" si="29"/>
        <v>76.754218672341494</v>
      </c>
      <c r="J438" s="133">
        <f>SUM(J425:J437)</f>
        <v>758305</v>
      </c>
      <c r="K438" s="156"/>
      <c r="L438" s="51">
        <f>SUM(F438)</f>
        <v>714265</v>
      </c>
      <c r="M438" s="51">
        <f>SUM(G438)</f>
        <v>714265</v>
      </c>
      <c r="N438" s="51">
        <f>SUM(H438)</f>
        <v>548228.52</v>
      </c>
      <c r="O438" s="51">
        <f>SUM(I438)</f>
        <v>76.754218672341494</v>
      </c>
      <c r="P438" s="51">
        <f>SUM(J438)</f>
        <v>758305</v>
      </c>
      <c r="Q438" s="51"/>
      <c r="R438" s="51"/>
      <c r="S438" s="4"/>
      <c r="T438" s="4"/>
      <c r="U438" s="4"/>
      <c r="V438" s="4"/>
      <c r="W438" s="4"/>
    </row>
    <row r="439" spans="1:23" s="8" customFormat="1" ht="17.45" customHeight="1" x14ac:dyDescent="0.2">
      <c r="A439" s="90" t="s">
        <v>426</v>
      </c>
      <c r="B439" s="121" t="s">
        <v>452</v>
      </c>
      <c r="C439" s="87"/>
      <c r="D439" s="59"/>
      <c r="E439" s="122"/>
      <c r="F439" s="9"/>
      <c r="G439" s="9"/>
      <c r="H439" s="52"/>
      <c r="I439" s="9"/>
      <c r="J439" s="9"/>
      <c r="K439" s="9"/>
      <c r="L439" s="9"/>
    </row>
    <row r="440" spans="1:23" ht="15.75" customHeight="1" x14ac:dyDescent="0.2">
      <c r="A440" s="96" t="s">
        <v>379</v>
      </c>
      <c r="B440" s="58" t="s">
        <v>566</v>
      </c>
      <c r="C440" s="77">
        <v>633</v>
      </c>
      <c r="D440" s="53">
        <v>41</v>
      </c>
      <c r="E440" s="53" t="s">
        <v>340</v>
      </c>
      <c r="F440" s="60">
        <v>41949</v>
      </c>
      <c r="G440" s="60">
        <v>41949</v>
      </c>
      <c r="H440" s="216">
        <v>31461.75</v>
      </c>
      <c r="I440" s="60">
        <f t="shared" si="29"/>
        <v>75</v>
      </c>
      <c r="J440" s="60">
        <v>41949</v>
      </c>
      <c r="K440" s="9"/>
      <c r="L440" s="9"/>
    </row>
    <row r="441" spans="1:23" ht="15.75" customHeight="1" x14ac:dyDescent="0.2">
      <c r="A441" s="96"/>
      <c r="B441" s="58"/>
      <c r="C441" s="77">
        <v>635</v>
      </c>
      <c r="D441" s="53">
        <v>41</v>
      </c>
      <c r="E441" s="53" t="s">
        <v>719</v>
      </c>
      <c r="F441" s="60">
        <v>20000</v>
      </c>
      <c r="G441" s="60">
        <v>40000</v>
      </c>
      <c r="H441" s="216">
        <v>40000</v>
      </c>
      <c r="I441" s="60">
        <f t="shared" si="29"/>
        <v>100</v>
      </c>
      <c r="J441" s="60">
        <v>40000</v>
      </c>
      <c r="K441" s="9"/>
      <c r="L441" s="9"/>
    </row>
    <row r="442" spans="1:23" ht="18" customHeight="1" x14ac:dyDescent="0.2">
      <c r="A442" s="96"/>
      <c r="B442" s="58" t="s">
        <v>566</v>
      </c>
      <c r="C442" s="77">
        <v>640</v>
      </c>
      <c r="D442" s="53">
        <v>41</v>
      </c>
      <c r="E442" s="148" t="s">
        <v>496</v>
      </c>
      <c r="F442" s="60">
        <v>2000</v>
      </c>
      <c r="G442" s="60">
        <v>2000</v>
      </c>
      <c r="H442" s="216">
        <v>0</v>
      </c>
      <c r="I442" s="60">
        <f t="shared" si="29"/>
        <v>0</v>
      </c>
      <c r="J442" s="60">
        <v>2000</v>
      </c>
      <c r="K442" s="9"/>
      <c r="L442" s="9"/>
    </row>
    <row r="443" spans="1:23" ht="15.75" customHeight="1" x14ac:dyDescent="0.2">
      <c r="A443" s="96" t="s">
        <v>379</v>
      </c>
      <c r="B443" s="58"/>
      <c r="C443" s="77"/>
      <c r="D443" s="53"/>
      <c r="E443" s="58" t="s">
        <v>66</v>
      </c>
      <c r="F443" s="133">
        <f t="shared" ref="F443:H443" si="36">SUM(F440:F442)</f>
        <v>63949</v>
      </c>
      <c r="G443" s="133">
        <f t="shared" si="36"/>
        <v>83949</v>
      </c>
      <c r="H443" s="215">
        <f t="shared" si="36"/>
        <v>71461.75</v>
      </c>
      <c r="I443" s="324">
        <f t="shared" si="29"/>
        <v>85.125195058904808</v>
      </c>
      <c r="J443" s="133">
        <f>SUM(J440:J442)</f>
        <v>83949</v>
      </c>
      <c r="K443" s="156"/>
      <c r="L443" s="51">
        <f>SUM(F443)</f>
        <v>63949</v>
      </c>
      <c r="M443" s="51">
        <f>SUM(G443)</f>
        <v>83949</v>
      </c>
      <c r="N443" s="51">
        <f>SUM(H443)</f>
        <v>71461.75</v>
      </c>
      <c r="O443" s="51">
        <f>SUM(I443)</f>
        <v>85.125195058904808</v>
      </c>
      <c r="P443" s="51">
        <f>SUM(J443)</f>
        <v>83949</v>
      </c>
      <c r="Q443" s="51"/>
      <c r="R443" s="51"/>
      <c r="S443" s="4"/>
      <c r="T443" s="4"/>
      <c r="U443" s="4"/>
      <c r="V443" s="4"/>
      <c r="W443" s="4"/>
    </row>
    <row r="444" spans="1:23" s="8" customFormat="1" ht="18" customHeight="1" x14ac:dyDescent="0.2">
      <c r="A444" s="82" t="s">
        <v>426</v>
      </c>
      <c r="B444" s="92" t="s">
        <v>453</v>
      </c>
      <c r="C444" s="81"/>
      <c r="D444" s="82"/>
      <c r="E444" s="82"/>
      <c r="F444" s="9"/>
      <c r="G444" s="9"/>
      <c r="H444" s="52"/>
      <c r="I444" s="9"/>
      <c r="J444" s="9"/>
      <c r="K444" s="9"/>
      <c r="L444" s="9"/>
    </row>
    <row r="445" spans="1:23" ht="15.75" customHeight="1" x14ac:dyDescent="0.2">
      <c r="A445" s="96" t="s">
        <v>380</v>
      </c>
      <c r="B445" s="58" t="s">
        <v>171</v>
      </c>
      <c r="C445" s="77">
        <v>633</v>
      </c>
      <c r="D445" s="53">
        <v>41</v>
      </c>
      <c r="E445" s="53" t="s">
        <v>341</v>
      </c>
      <c r="F445" s="60">
        <v>37288</v>
      </c>
      <c r="G445" s="60">
        <v>37288</v>
      </c>
      <c r="H445" s="216">
        <v>27963</v>
      </c>
      <c r="I445" s="60">
        <f t="shared" si="29"/>
        <v>74.991954516198248</v>
      </c>
      <c r="J445" s="60">
        <v>37288</v>
      </c>
      <c r="K445" s="9"/>
      <c r="L445" s="9"/>
    </row>
    <row r="446" spans="1:23" ht="15.75" customHeight="1" x14ac:dyDescent="0.2">
      <c r="A446" s="100" t="s">
        <v>380</v>
      </c>
      <c r="B446" s="53"/>
      <c r="C446" s="77"/>
      <c r="D446" s="53"/>
      <c r="E446" s="58" t="s">
        <v>66</v>
      </c>
      <c r="F446" s="155">
        <f t="shared" ref="F446:H446" si="37">SUM(F445)</f>
        <v>37288</v>
      </c>
      <c r="G446" s="155">
        <f t="shared" si="37"/>
        <v>37288</v>
      </c>
      <c r="H446" s="268">
        <f t="shared" si="37"/>
        <v>27963</v>
      </c>
      <c r="I446" s="324">
        <f t="shared" si="29"/>
        <v>74.991954516198248</v>
      </c>
      <c r="J446" s="155">
        <f>SUM(J445)</f>
        <v>37288</v>
      </c>
      <c r="K446" s="156"/>
      <c r="L446" s="51">
        <f>SUM(F446)</f>
        <v>37288</v>
      </c>
      <c r="M446" s="51">
        <f>SUM(G446)</f>
        <v>37288</v>
      </c>
      <c r="N446" s="51">
        <f>SUM(H446)</f>
        <v>27963</v>
      </c>
      <c r="O446" s="51">
        <f>SUM(I446)</f>
        <v>74.991954516198248</v>
      </c>
      <c r="P446" s="51">
        <f>SUM(J446)</f>
        <v>37288</v>
      </c>
      <c r="Q446" s="51"/>
      <c r="R446" s="51"/>
      <c r="S446" s="4"/>
      <c r="T446" s="4"/>
      <c r="U446" s="4"/>
      <c r="V446" s="4"/>
      <c r="W446" s="4"/>
    </row>
    <row r="447" spans="1:23" s="10" customFormat="1" ht="18" customHeight="1" x14ac:dyDescent="0.2">
      <c r="A447" s="66" t="s">
        <v>293</v>
      </c>
      <c r="B447" s="66"/>
      <c r="C447" s="123"/>
      <c r="D447" s="123"/>
      <c r="E447" s="123"/>
      <c r="F447" s="9"/>
      <c r="G447" s="9"/>
      <c r="H447" s="52"/>
      <c r="I447" s="9"/>
      <c r="J447" s="9"/>
      <c r="K447" s="9"/>
      <c r="L447" s="9"/>
    </row>
    <row r="448" spans="1:23" s="8" customFormat="1" ht="16.5" customHeight="1" x14ac:dyDescent="0.2">
      <c r="A448" s="90" t="s">
        <v>426</v>
      </c>
      <c r="B448" s="98" t="s">
        <v>454</v>
      </c>
      <c r="C448" s="99"/>
      <c r="D448" s="90"/>
      <c r="E448" s="90"/>
      <c r="F448" s="9"/>
      <c r="G448" s="9"/>
      <c r="H448" s="52"/>
      <c r="I448" s="9"/>
      <c r="J448" s="9"/>
      <c r="K448" s="9"/>
      <c r="L448" s="9"/>
    </row>
    <row r="449" spans="1:23" ht="17.45" customHeight="1" x14ac:dyDescent="0.2">
      <c r="A449" s="59"/>
      <c r="B449" s="58" t="s">
        <v>173</v>
      </c>
      <c r="C449" s="76"/>
      <c r="D449" s="65"/>
      <c r="E449" s="65" t="s">
        <v>174</v>
      </c>
      <c r="F449" s="60"/>
      <c r="G449" s="60"/>
      <c r="H449" s="344"/>
      <c r="I449" s="60"/>
      <c r="J449" s="68"/>
      <c r="K449" s="9"/>
      <c r="L449" s="9"/>
    </row>
    <row r="450" spans="1:23" ht="18.75" customHeight="1" x14ac:dyDescent="0.2">
      <c r="A450" s="96" t="s">
        <v>392</v>
      </c>
      <c r="B450" s="67"/>
      <c r="C450" s="77">
        <v>637001</v>
      </c>
      <c r="D450" s="53">
        <v>41</v>
      </c>
      <c r="E450" s="53" t="s">
        <v>535</v>
      </c>
      <c r="F450" s="68">
        <v>1900</v>
      </c>
      <c r="G450" s="68">
        <v>1900</v>
      </c>
      <c r="H450" s="345">
        <v>1346</v>
      </c>
      <c r="I450" s="60">
        <f t="shared" si="29"/>
        <v>70.84210526315789</v>
      </c>
      <c r="J450" s="68">
        <v>1900</v>
      </c>
      <c r="K450" s="9"/>
      <c r="L450" s="9"/>
    </row>
    <row r="451" spans="1:23" ht="17.45" customHeight="1" x14ac:dyDescent="0.2">
      <c r="A451" s="96" t="s">
        <v>392</v>
      </c>
      <c r="B451" s="53"/>
      <c r="C451" s="77"/>
      <c r="D451" s="53"/>
      <c r="E451" s="58" t="s">
        <v>66</v>
      </c>
      <c r="F451" s="133">
        <f t="shared" ref="F451:H451" si="38">SUM(F450)</f>
        <v>1900</v>
      </c>
      <c r="G451" s="133">
        <f t="shared" si="38"/>
        <v>1900</v>
      </c>
      <c r="H451" s="215">
        <f t="shared" si="38"/>
        <v>1346</v>
      </c>
      <c r="I451" s="324">
        <f t="shared" si="29"/>
        <v>70.84210526315789</v>
      </c>
      <c r="J451" s="155">
        <f>SUM(J450)</f>
        <v>1900</v>
      </c>
      <c r="K451" s="156"/>
      <c r="L451" s="51">
        <f>SUM(F451)</f>
        <v>1900</v>
      </c>
      <c r="M451" s="51">
        <f>SUM(G451)</f>
        <v>1900</v>
      </c>
      <c r="N451" s="51">
        <f>SUM(H451)</f>
        <v>1346</v>
      </c>
      <c r="O451" s="51">
        <f>SUM(I451)</f>
        <v>70.84210526315789</v>
      </c>
      <c r="P451" s="51">
        <f>SUM(J451)</f>
        <v>1900</v>
      </c>
      <c r="Q451" s="51"/>
      <c r="R451" s="51"/>
      <c r="S451" s="4"/>
      <c r="T451" s="4"/>
      <c r="U451" s="4"/>
      <c r="V451" s="4"/>
      <c r="W451" s="4"/>
    </row>
    <row r="452" spans="1:23" s="10" customFormat="1" ht="17.45" customHeight="1" x14ac:dyDescent="0.2">
      <c r="A452" s="66" t="s">
        <v>310</v>
      </c>
      <c r="B452" s="82"/>
      <c r="C452" s="81"/>
      <c r="D452" s="82"/>
      <c r="E452" s="82"/>
      <c r="F452" s="9"/>
      <c r="G452" s="9"/>
      <c r="H452" s="52"/>
      <c r="I452" s="9"/>
      <c r="J452" s="9"/>
      <c r="K452" s="9"/>
      <c r="L452" s="9"/>
    </row>
    <row r="453" spans="1:23" s="8" customFormat="1" ht="14.25" customHeight="1" x14ac:dyDescent="0.2">
      <c r="A453" s="90" t="s">
        <v>426</v>
      </c>
      <c r="B453" s="98" t="s">
        <v>718</v>
      </c>
      <c r="C453" s="99"/>
      <c r="D453" s="90"/>
      <c r="E453" s="90"/>
      <c r="F453" s="9"/>
      <c r="G453" s="9"/>
      <c r="H453" s="52"/>
      <c r="I453" s="9"/>
      <c r="J453" s="9"/>
      <c r="K453" s="9"/>
      <c r="L453" s="9"/>
    </row>
    <row r="454" spans="1:23" ht="18" customHeight="1" x14ac:dyDescent="0.2">
      <c r="A454" s="59"/>
      <c r="B454" s="103" t="s">
        <v>175</v>
      </c>
      <c r="C454" s="80"/>
      <c r="D454" s="65"/>
      <c r="E454" s="65" t="s">
        <v>176</v>
      </c>
      <c r="F454" s="60"/>
      <c r="G454" s="60"/>
      <c r="H454" s="344"/>
      <c r="I454" s="60"/>
      <c r="J454" s="68"/>
      <c r="K454" s="9"/>
      <c r="L454" s="9"/>
    </row>
    <row r="455" spans="1:23" ht="15.75" customHeight="1" x14ac:dyDescent="0.2">
      <c r="A455" s="96" t="s">
        <v>419</v>
      </c>
      <c r="B455" s="67"/>
      <c r="C455" s="77">
        <v>632001</v>
      </c>
      <c r="D455" s="53">
        <v>41</v>
      </c>
      <c r="E455" s="53" t="s">
        <v>684</v>
      </c>
      <c r="F455" s="68">
        <v>0</v>
      </c>
      <c r="G455" s="68">
        <v>0</v>
      </c>
      <c r="H455" s="345">
        <v>0</v>
      </c>
      <c r="I455" s="60">
        <v>0</v>
      </c>
      <c r="J455" s="68">
        <v>0</v>
      </c>
      <c r="K455" s="9"/>
      <c r="L455" s="9"/>
    </row>
    <row r="456" spans="1:23" ht="15" customHeight="1" x14ac:dyDescent="0.2">
      <c r="A456" s="96" t="s">
        <v>419</v>
      </c>
      <c r="B456" s="53"/>
      <c r="C456" s="77"/>
      <c r="D456" s="53"/>
      <c r="E456" s="58" t="s">
        <v>66</v>
      </c>
      <c r="F456" s="133">
        <f t="shared" ref="F456:H456" si="39">SUM(F455)</f>
        <v>0</v>
      </c>
      <c r="G456" s="133">
        <f t="shared" si="39"/>
        <v>0</v>
      </c>
      <c r="H456" s="215">
        <f t="shared" si="39"/>
        <v>0</v>
      </c>
      <c r="I456" s="324">
        <v>0</v>
      </c>
      <c r="J456" s="155">
        <f t="shared" ref="J456" si="40">SUM(J455)</f>
        <v>0</v>
      </c>
      <c r="K456" s="156"/>
      <c r="L456" s="51">
        <f>SUM(F456)</f>
        <v>0</v>
      </c>
      <c r="M456" s="51">
        <f>SUM(G456)</f>
        <v>0</v>
      </c>
      <c r="N456" s="51">
        <f>SUM(H456)</f>
        <v>0</v>
      </c>
      <c r="O456" s="51">
        <f>SUM(I456)</f>
        <v>0</v>
      </c>
      <c r="P456" s="51">
        <f>SUM(J456)</f>
        <v>0</v>
      </c>
      <c r="Q456" s="51"/>
      <c r="R456" s="51"/>
      <c r="S456" s="4"/>
      <c r="T456" s="4"/>
      <c r="U456" s="4"/>
      <c r="V456" s="4"/>
      <c r="W456" s="4"/>
    </row>
    <row r="457" spans="1:23" s="10" customFormat="1" ht="15" customHeight="1" x14ac:dyDescent="0.2">
      <c r="A457" s="66" t="s">
        <v>311</v>
      </c>
      <c r="B457" s="82"/>
      <c r="C457" s="81"/>
      <c r="D457" s="82"/>
      <c r="E457" s="82"/>
      <c r="F457" s="9"/>
      <c r="G457" s="9"/>
      <c r="H457" s="52"/>
      <c r="I457" s="9"/>
      <c r="J457" s="9"/>
      <c r="K457" s="9"/>
      <c r="L457" s="9"/>
    </row>
    <row r="458" spans="1:23" s="8" customFormat="1" ht="15.75" customHeight="1" x14ac:dyDescent="0.2">
      <c r="A458" s="90" t="s">
        <v>426</v>
      </c>
      <c r="B458" s="98" t="s">
        <v>455</v>
      </c>
      <c r="C458" s="99"/>
      <c r="D458" s="90"/>
      <c r="E458" s="90"/>
      <c r="F458" s="9"/>
      <c r="G458" s="9"/>
      <c r="H458" s="52"/>
      <c r="I458" s="9"/>
      <c r="J458" s="9"/>
      <c r="K458" s="9"/>
      <c r="L458" s="9"/>
    </row>
    <row r="459" spans="1:23" ht="16.5" customHeight="1" x14ac:dyDescent="0.2">
      <c r="A459" s="59"/>
      <c r="B459" s="145" t="s">
        <v>553</v>
      </c>
      <c r="C459" s="80"/>
      <c r="D459" s="65"/>
      <c r="E459" s="65" t="s">
        <v>177</v>
      </c>
      <c r="F459" s="60"/>
      <c r="G459" s="60"/>
      <c r="H459" s="344"/>
      <c r="I459" s="60"/>
      <c r="J459" s="68"/>
      <c r="K459" s="9"/>
      <c r="L459" s="9"/>
    </row>
    <row r="460" spans="1:23" ht="15" customHeight="1" x14ac:dyDescent="0.2">
      <c r="A460" s="171" t="s">
        <v>389</v>
      </c>
      <c r="B460" s="67"/>
      <c r="C460" s="77">
        <v>632001</v>
      </c>
      <c r="D460" s="53">
        <v>41</v>
      </c>
      <c r="E460" s="53" t="s">
        <v>540</v>
      </c>
      <c r="F460" s="68">
        <v>430</v>
      </c>
      <c r="G460" s="68">
        <v>430</v>
      </c>
      <c r="H460" s="345">
        <v>412.96</v>
      </c>
      <c r="I460" s="60">
        <f t="shared" si="29"/>
        <v>96.037209302325579</v>
      </c>
      <c r="J460" s="68">
        <v>413</v>
      </c>
      <c r="K460" s="9"/>
      <c r="L460" s="9"/>
    </row>
    <row r="461" spans="1:23" ht="17.45" customHeight="1" x14ac:dyDescent="0.2">
      <c r="A461" s="96"/>
      <c r="B461" s="67"/>
      <c r="C461" s="77">
        <v>633016</v>
      </c>
      <c r="D461" s="53">
        <v>41</v>
      </c>
      <c r="E461" s="53" t="s">
        <v>536</v>
      </c>
      <c r="F461" s="68">
        <v>200</v>
      </c>
      <c r="G461" s="68">
        <v>200</v>
      </c>
      <c r="H461" s="173">
        <v>1083</v>
      </c>
      <c r="I461" s="327">
        <f t="shared" si="29"/>
        <v>541.5</v>
      </c>
      <c r="J461" s="68">
        <v>1083</v>
      </c>
      <c r="K461" s="9"/>
      <c r="L461" s="9"/>
    </row>
    <row r="462" spans="1:23" ht="15" customHeight="1" x14ac:dyDescent="0.2">
      <c r="A462" s="96"/>
      <c r="B462" s="67"/>
      <c r="C462" s="77">
        <v>634004</v>
      </c>
      <c r="D462" s="53">
        <v>41</v>
      </c>
      <c r="E462" s="53" t="s">
        <v>178</v>
      </c>
      <c r="F462" s="68">
        <v>930</v>
      </c>
      <c r="G462" s="68">
        <v>930</v>
      </c>
      <c r="H462" s="173">
        <v>480</v>
      </c>
      <c r="I462" s="327">
        <f t="shared" si="29"/>
        <v>51.612903225806448</v>
      </c>
      <c r="J462" s="68">
        <v>480</v>
      </c>
      <c r="K462" s="9"/>
      <c r="L462" s="9"/>
    </row>
    <row r="463" spans="1:23" ht="15" customHeight="1" x14ac:dyDescent="0.2">
      <c r="A463" s="110"/>
      <c r="B463" s="67"/>
      <c r="C463" s="77">
        <v>633006</v>
      </c>
      <c r="D463" s="53">
        <v>41</v>
      </c>
      <c r="E463" s="53" t="s">
        <v>568</v>
      </c>
      <c r="F463" s="68">
        <v>850</v>
      </c>
      <c r="G463" s="68">
        <v>850</v>
      </c>
      <c r="H463" s="345">
        <v>812.9</v>
      </c>
      <c r="I463" s="60">
        <f t="shared" ref="I463:I477" si="41">SUM(H463/G463)*100</f>
        <v>95.635294117647049</v>
      </c>
      <c r="J463" s="68">
        <v>850</v>
      </c>
      <c r="K463" s="9"/>
      <c r="L463" s="9"/>
    </row>
    <row r="464" spans="1:23" ht="17.45" customHeight="1" x14ac:dyDescent="0.2">
      <c r="A464" s="171" t="s">
        <v>389</v>
      </c>
      <c r="B464" s="53"/>
      <c r="C464" s="77"/>
      <c r="D464" s="53"/>
      <c r="E464" s="58" t="s">
        <v>66</v>
      </c>
      <c r="F464" s="133">
        <f t="shared" ref="F464:H464" si="42">SUM(F460:F463)</f>
        <v>2410</v>
      </c>
      <c r="G464" s="133">
        <f t="shared" si="42"/>
        <v>2410</v>
      </c>
      <c r="H464" s="215">
        <f t="shared" si="42"/>
        <v>2788.86</v>
      </c>
      <c r="I464" s="324">
        <f t="shared" si="41"/>
        <v>115.72033195020748</v>
      </c>
      <c r="J464" s="155">
        <f>SUM(J460:J463)</f>
        <v>2826</v>
      </c>
      <c r="K464" s="156"/>
      <c r="L464" s="51">
        <f>SUM(F464)</f>
        <v>2410</v>
      </c>
      <c r="M464" s="51">
        <f>SUM(G464)</f>
        <v>2410</v>
      </c>
      <c r="N464" s="51">
        <f>SUM(H464)</f>
        <v>2788.86</v>
      </c>
      <c r="O464" s="51">
        <f>SUM(I464)</f>
        <v>115.72033195020748</v>
      </c>
      <c r="P464" s="51">
        <f>SUM(J464)</f>
        <v>2826</v>
      </c>
      <c r="Q464" s="51"/>
      <c r="R464" s="51"/>
      <c r="S464" s="4"/>
      <c r="T464" s="4"/>
      <c r="U464" s="4"/>
      <c r="V464" s="4"/>
      <c r="W464" s="4"/>
    </row>
    <row r="465" spans="1:23" s="8" customFormat="1" ht="17.45" customHeight="1" x14ac:dyDescent="0.2">
      <c r="A465" s="90" t="s">
        <v>426</v>
      </c>
      <c r="B465" s="98" t="s">
        <v>456</v>
      </c>
      <c r="C465" s="99"/>
      <c r="D465" s="90"/>
      <c r="E465" s="90"/>
      <c r="F465" s="9"/>
      <c r="G465" s="9"/>
      <c r="H465" s="52"/>
      <c r="I465" s="9"/>
      <c r="J465" s="9"/>
      <c r="K465" s="9"/>
      <c r="L465" s="9"/>
    </row>
    <row r="466" spans="1:23" ht="15.75" customHeight="1" x14ac:dyDescent="0.2">
      <c r="A466" s="100"/>
      <c r="B466" s="145" t="s">
        <v>553</v>
      </c>
      <c r="C466" s="76"/>
      <c r="D466" s="58"/>
      <c r="E466" s="58" t="s">
        <v>179</v>
      </c>
      <c r="F466" s="60"/>
      <c r="G466" s="60"/>
      <c r="H466" s="344"/>
      <c r="I466" s="60"/>
      <c r="J466" s="68"/>
      <c r="K466" s="9"/>
      <c r="L466" s="9"/>
    </row>
    <row r="467" spans="1:23" ht="16.5" customHeight="1" x14ac:dyDescent="0.2">
      <c r="A467" s="171" t="s">
        <v>312</v>
      </c>
      <c r="B467" s="67"/>
      <c r="C467" s="77">
        <v>611</v>
      </c>
      <c r="D467" s="53">
        <v>41</v>
      </c>
      <c r="E467" s="53" t="s">
        <v>180</v>
      </c>
      <c r="F467" s="68">
        <v>2845</v>
      </c>
      <c r="G467" s="68">
        <v>2845</v>
      </c>
      <c r="H467" s="345">
        <v>442.28</v>
      </c>
      <c r="I467" s="60">
        <f t="shared" si="41"/>
        <v>15.545869947275923</v>
      </c>
      <c r="J467" s="68">
        <v>442</v>
      </c>
      <c r="K467" s="9"/>
      <c r="L467" s="9"/>
    </row>
    <row r="468" spans="1:23" ht="16.5" customHeight="1" x14ac:dyDescent="0.2">
      <c r="A468" s="96"/>
      <c r="B468" s="67"/>
      <c r="C468" s="183" t="s">
        <v>16</v>
      </c>
      <c r="D468" s="53">
        <v>41</v>
      </c>
      <c r="E468" s="53" t="s">
        <v>181</v>
      </c>
      <c r="F468" s="68">
        <v>994</v>
      </c>
      <c r="G468" s="68">
        <v>994</v>
      </c>
      <c r="H468" s="345">
        <v>114.73</v>
      </c>
      <c r="I468" s="60">
        <f t="shared" si="41"/>
        <v>11.54225352112676</v>
      </c>
      <c r="J468" s="68">
        <v>115</v>
      </c>
      <c r="K468" s="9"/>
      <c r="L468" s="9"/>
    </row>
    <row r="469" spans="1:23" ht="15.75" customHeight="1" x14ac:dyDescent="0.2">
      <c r="A469" s="96"/>
      <c r="B469" s="67"/>
      <c r="C469" s="77">
        <v>637015</v>
      </c>
      <c r="D469" s="53">
        <v>41</v>
      </c>
      <c r="E469" s="53" t="s">
        <v>357</v>
      </c>
      <c r="F469" s="68">
        <v>100</v>
      </c>
      <c r="G469" s="68">
        <v>100</v>
      </c>
      <c r="H469" s="345">
        <v>0</v>
      </c>
      <c r="I469" s="60">
        <f t="shared" si="41"/>
        <v>0</v>
      </c>
      <c r="J469" s="68">
        <v>0</v>
      </c>
      <c r="K469" s="9"/>
      <c r="L469" s="9"/>
    </row>
    <row r="470" spans="1:23" ht="18" customHeight="1" x14ac:dyDescent="0.2">
      <c r="A470" s="96"/>
      <c r="B470" s="67"/>
      <c r="C470" s="77">
        <v>637027</v>
      </c>
      <c r="D470" s="53">
        <v>41</v>
      </c>
      <c r="E470" s="53" t="s">
        <v>358</v>
      </c>
      <c r="F470" s="68">
        <v>120</v>
      </c>
      <c r="G470" s="68">
        <v>120</v>
      </c>
      <c r="H470" s="345">
        <v>60</v>
      </c>
      <c r="I470" s="60">
        <f t="shared" si="41"/>
        <v>50</v>
      </c>
      <c r="J470" s="68">
        <v>120</v>
      </c>
      <c r="K470" s="9"/>
      <c r="L470" s="9"/>
    </row>
    <row r="471" spans="1:23" ht="17.45" customHeight="1" x14ac:dyDescent="0.2">
      <c r="A471" s="171" t="s">
        <v>312</v>
      </c>
      <c r="B471" s="53"/>
      <c r="C471" s="77"/>
      <c r="D471" s="53"/>
      <c r="E471" s="58" t="s">
        <v>66</v>
      </c>
      <c r="F471" s="133">
        <f t="shared" ref="F471:H471" si="43">SUM(F467:F470)</f>
        <v>4059</v>
      </c>
      <c r="G471" s="133">
        <f t="shared" si="43"/>
        <v>4059</v>
      </c>
      <c r="H471" s="215">
        <f t="shared" si="43"/>
        <v>617.01</v>
      </c>
      <c r="I471" s="324">
        <f t="shared" si="41"/>
        <v>15.201034737620104</v>
      </c>
      <c r="J471" s="155">
        <f>SUM(J467:J470)</f>
        <v>677</v>
      </c>
      <c r="K471" s="156"/>
      <c r="L471" s="51">
        <f>SUM(F471)</f>
        <v>4059</v>
      </c>
      <c r="M471" s="51">
        <f>SUM(G471)</f>
        <v>4059</v>
      </c>
      <c r="N471" s="51">
        <f>SUM(H471)</f>
        <v>617.01</v>
      </c>
      <c r="O471" s="51">
        <f>SUM(I471)</f>
        <v>15.201034737620104</v>
      </c>
      <c r="P471" s="51">
        <f>SUM(J471)</f>
        <v>677</v>
      </c>
      <c r="Q471" s="51"/>
      <c r="R471" s="51"/>
      <c r="S471" s="4"/>
      <c r="T471" s="4"/>
      <c r="U471" s="4"/>
      <c r="V471" s="4"/>
      <c r="W471" s="4"/>
    </row>
    <row r="472" spans="1:23" s="1" customFormat="1" ht="17.45" customHeight="1" x14ac:dyDescent="0.2">
      <c r="A472" s="210"/>
      <c r="B472" s="82"/>
      <c r="C472" s="81"/>
      <c r="D472" s="82"/>
      <c r="E472" s="66"/>
      <c r="F472" s="156"/>
      <c r="G472" s="156"/>
      <c r="H472" s="174"/>
      <c r="I472" s="9"/>
      <c r="J472" s="156"/>
      <c r="K472" s="156"/>
      <c r="L472" s="156"/>
    </row>
    <row r="473" spans="1:23" ht="15" customHeight="1" x14ac:dyDescent="0.2">
      <c r="A473" s="96"/>
      <c r="B473" s="58" t="s">
        <v>554</v>
      </c>
      <c r="C473" s="76"/>
      <c r="D473" s="58"/>
      <c r="E473" s="58" t="s">
        <v>182</v>
      </c>
      <c r="F473" s="60"/>
      <c r="G473" s="60"/>
      <c r="H473" s="344"/>
      <c r="I473" s="60"/>
      <c r="J473" s="68"/>
      <c r="K473" s="9"/>
      <c r="L473" s="9"/>
    </row>
    <row r="474" spans="1:23" ht="15" customHeight="1" x14ac:dyDescent="0.2">
      <c r="A474" s="171" t="s">
        <v>389</v>
      </c>
      <c r="B474" s="67"/>
      <c r="C474" s="77">
        <v>642003</v>
      </c>
      <c r="D474" s="53">
        <v>41</v>
      </c>
      <c r="E474" s="53" t="s">
        <v>642</v>
      </c>
      <c r="F474" s="68">
        <v>3000</v>
      </c>
      <c r="G474" s="68">
        <v>3000</v>
      </c>
      <c r="H474" s="345">
        <v>2520</v>
      </c>
      <c r="I474" s="60">
        <f t="shared" si="41"/>
        <v>84</v>
      </c>
      <c r="J474" s="68">
        <v>3000</v>
      </c>
      <c r="K474" s="9"/>
      <c r="L474" s="9"/>
    </row>
    <row r="475" spans="1:23" ht="15" customHeight="1" x14ac:dyDescent="0.2">
      <c r="A475" s="96"/>
      <c r="B475" s="53"/>
      <c r="C475" s="77">
        <v>633006</v>
      </c>
      <c r="D475" s="53">
        <v>41</v>
      </c>
      <c r="E475" s="53" t="s">
        <v>567</v>
      </c>
      <c r="F475" s="60">
        <v>3000</v>
      </c>
      <c r="G475" s="60">
        <v>3000</v>
      </c>
      <c r="H475" s="216">
        <v>1629.8</v>
      </c>
      <c r="I475" s="327">
        <f t="shared" si="41"/>
        <v>54.326666666666668</v>
      </c>
      <c r="J475" s="60">
        <v>3000</v>
      </c>
      <c r="K475" s="9"/>
      <c r="L475" s="9"/>
    </row>
    <row r="476" spans="1:23" ht="15" customHeight="1" thickBot="1" x14ac:dyDescent="0.25">
      <c r="A476" s="171" t="s">
        <v>389</v>
      </c>
      <c r="B476" s="101"/>
      <c r="C476" s="79"/>
      <c r="D476" s="56"/>
      <c r="E476" s="64" t="s">
        <v>66</v>
      </c>
      <c r="F476" s="161">
        <f t="shared" ref="F476:H476" si="44">SUM(F474:F475)</f>
        <v>6000</v>
      </c>
      <c r="G476" s="161">
        <f t="shared" si="44"/>
        <v>6000</v>
      </c>
      <c r="H476" s="357">
        <f t="shared" si="44"/>
        <v>4149.8</v>
      </c>
      <c r="I476" s="346">
        <f t="shared" si="41"/>
        <v>69.163333333333327</v>
      </c>
      <c r="J476" s="161">
        <f>SUM(J474:J475)</f>
        <v>6000</v>
      </c>
      <c r="K476" s="156"/>
      <c r="L476" s="51">
        <f>SUM(F476)</f>
        <v>6000</v>
      </c>
      <c r="M476" s="51">
        <f>SUM(G476)</f>
        <v>6000</v>
      </c>
      <c r="N476" s="51">
        <f>SUM(H476)</f>
        <v>4149.8</v>
      </c>
      <c r="O476" s="51">
        <f>SUM(I476)</f>
        <v>69.163333333333327</v>
      </c>
      <c r="P476" s="51">
        <f>SUM(J476)</f>
        <v>6000</v>
      </c>
      <c r="Q476" s="51"/>
      <c r="R476" s="51"/>
      <c r="S476" s="4"/>
      <c r="T476" s="4"/>
      <c r="U476" s="4"/>
      <c r="V476" s="4"/>
      <c r="W476" s="4"/>
    </row>
    <row r="477" spans="1:23" ht="15" customHeight="1" thickBot="1" x14ac:dyDescent="0.3">
      <c r="A477" s="229" t="s">
        <v>411</v>
      </c>
      <c r="B477" s="228"/>
      <c r="C477" s="230"/>
      <c r="D477" s="231"/>
      <c r="E477" s="232"/>
      <c r="F477" s="348">
        <f>SUM(L477)</f>
        <v>2338008</v>
      </c>
      <c r="G477" s="348">
        <f t="shared" ref="G477:H477" si="45">SUM(M477)</f>
        <v>2400993</v>
      </c>
      <c r="H477" s="358">
        <f t="shared" si="45"/>
        <v>1724002.7000000002</v>
      </c>
      <c r="I477" s="349">
        <f t="shared" si="41"/>
        <v>71.803737037134226</v>
      </c>
      <c r="J477" s="348">
        <f>SUM(P477)</f>
        <v>2518395.85</v>
      </c>
      <c r="K477" s="7"/>
      <c r="L477" s="51">
        <f t="shared" ref="L477:P477" si="46">SUM(L78:L476)</f>
        <v>2338008</v>
      </c>
      <c r="M477" s="51">
        <f t="shared" si="46"/>
        <v>2400993</v>
      </c>
      <c r="N477" s="51">
        <f t="shared" si="46"/>
        <v>1724002.7000000002</v>
      </c>
      <c r="O477" s="51">
        <f t="shared" si="46"/>
        <v>3262.3923893090828</v>
      </c>
      <c r="P477" s="51">
        <f t="shared" si="46"/>
        <v>2518395.85</v>
      </c>
      <c r="Q477" s="51"/>
      <c r="R477" s="51"/>
      <c r="S477" s="4"/>
      <c r="T477" s="4"/>
      <c r="U477" s="4"/>
      <c r="V477" s="4"/>
      <c r="W477" s="4"/>
    </row>
    <row r="478" spans="1:23" ht="15.95" customHeight="1" x14ac:dyDescent="0.2">
      <c r="A478" s="71"/>
      <c r="B478" s="71"/>
      <c r="C478" s="152"/>
      <c r="D478" s="71"/>
      <c r="E478" s="151" t="s">
        <v>412</v>
      </c>
      <c r="F478" s="48"/>
      <c r="G478" s="48"/>
      <c r="H478" s="223"/>
      <c r="I478" s="48"/>
      <c r="J478" s="48"/>
      <c r="K478" s="48"/>
      <c r="L478" s="48"/>
    </row>
    <row r="479" spans="1:23" s="10" customFormat="1" ht="15.95" customHeight="1" x14ac:dyDescent="0.2">
      <c r="A479" s="66" t="s">
        <v>387</v>
      </c>
      <c r="B479" s="82"/>
      <c r="C479" s="81"/>
      <c r="D479" s="82"/>
      <c r="E479" s="82"/>
      <c r="F479" s="9"/>
      <c r="G479" s="9"/>
      <c r="H479" s="52"/>
      <c r="I479" s="9"/>
      <c r="J479" s="9"/>
      <c r="K479" s="9"/>
      <c r="L479" s="9"/>
    </row>
    <row r="480" spans="1:23" s="8" customFormat="1" ht="15.95" customHeight="1" x14ac:dyDescent="0.2">
      <c r="A480" s="90" t="s">
        <v>426</v>
      </c>
      <c r="B480" s="98" t="s">
        <v>457</v>
      </c>
      <c r="C480" s="99"/>
      <c r="D480" s="90"/>
      <c r="E480" s="90"/>
      <c r="F480" s="9"/>
      <c r="G480" s="9"/>
      <c r="H480" s="52"/>
      <c r="I480" s="9"/>
      <c r="J480" s="9"/>
      <c r="K480" s="9"/>
      <c r="L480" s="9"/>
    </row>
    <row r="481" spans="1:24" ht="15.95" customHeight="1" x14ac:dyDescent="0.2">
      <c r="A481" s="58" t="s">
        <v>388</v>
      </c>
      <c r="B481" s="176" t="s">
        <v>138</v>
      </c>
      <c r="C481" s="76"/>
      <c r="D481" s="58"/>
      <c r="E481" s="58" t="s">
        <v>139</v>
      </c>
      <c r="F481" s="60"/>
      <c r="G481" s="60"/>
      <c r="H481" s="216"/>
      <c r="I481" s="60"/>
      <c r="J481" s="60"/>
      <c r="K481" s="9"/>
      <c r="L481" s="9"/>
    </row>
    <row r="482" spans="1:24" ht="15.95" customHeight="1" x14ac:dyDescent="0.2">
      <c r="A482" s="53"/>
      <c r="B482" s="176" t="s">
        <v>138</v>
      </c>
      <c r="C482" s="77">
        <v>717001</v>
      </c>
      <c r="D482" s="77">
        <v>41</v>
      </c>
      <c r="E482" s="128" t="s">
        <v>723</v>
      </c>
      <c r="F482" s="60"/>
      <c r="G482" s="60"/>
      <c r="H482" s="216"/>
      <c r="I482" s="60">
        <v>0</v>
      </c>
      <c r="J482" s="60"/>
      <c r="K482" s="9"/>
      <c r="L482" s="9"/>
    </row>
    <row r="483" spans="1:24" ht="15.95" customHeight="1" x14ac:dyDescent="0.2">
      <c r="A483" s="53"/>
      <c r="B483" s="176" t="s">
        <v>138</v>
      </c>
      <c r="C483" s="77">
        <v>717001</v>
      </c>
      <c r="D483" s="77">
        <v>41.52</v>
      </c>
      <c r="E483" s="190" t="s">
        <v>964</v>
      </c>
      <c r="F483" s="60"/>
      <c r="G483" s="60"/>
      <c r="H483" s="216"/>
      <c r="I483" s="60">
        <v>0</v>
      </c>
      <c r="J483" s="60"/>
      <c r="K483" s="9"/>
      <c r="L483" s="9"/>
    </row>
    <row r="484" spans="1:24" ht="15.95" customHeight="1" x14ac:dyDescent="0.2">
      <c r="A484" s="53"/>
      <c r="B484" s="176"/>
      <c r="C484" s="77"/>
      <c r="D484" s="77"/>
      <c r="E484" s="255" t="s">
        <v>758</v>
      </c>
      <c r="F484" s="60">
        <v>280538</v>
      </c>
      <c r="G484" s="60">
        <v>534736</v>
      </c>
      <c r="H484" s="216"/>
      <c r="I484" s="60">
        <f t="shared" ref="I484:I534" si="47">SUM(H484/G484)*100</f>
        <v>0</v>
      </c>
      <c r="J484" s="266">
        <v>0</v>
      </c>
      <c r="K484" s="341"/>
      <c r="L484" s="341"/>
      <c r="X484" s="298"/>
    </row>
    <row r="485" spans="1:24" ht="15.95" customHeight="1" x14ac:dyDescent="0.2">
      <c r="A485" s="53"/>
      <c r="B485" s="176"/>
      <c r="C485" s="77"/>
      <c r="D485" s="77"/>
      <c r="E485" s="255" t="s">
        <v>764</v>
      </c>
      <c r="F485" s="60"/>
      <c r="G485" s="60"/>
      <c r="H485" s="216"/>
      <c r="I485" s="60">
        <v>0</v>
      </c>
      <c r="J485" s="60"/>
      <c r="K485" s="9"/>
      <c r="L485" s="9"/>
    </row>
    <row r="486" spans="1:24" ht="15.95" customHeight="1" x14ac:dyDescent="0.2">
      <c r="A486" s="53"/>
      <c r="B486" s="176"/>
      <c r="C486" s="77"/>
      <c r="D486" s="77"/>
      <c r="E486" s="255" t="s">
        <v>766</v>
      </c>
      <c r="F486" s="60"/>
      <c r="G486" s="60"/>
      <c r="H486" s="216"/>
      <c r="I486" s="60">
        <v>0</v>
      </c>
      <c r="J486" s="60"/>
      <c r="K486" s="9"/>
      <c r="L486" s="9"/>
    </row>
    <row r="487" spans="1:24" ht="15.95" customHeight="1" x14ac:dyDescent="0.2">
      <c r="A487" s="53"/>
      <c r="B487" s="176"/>
      <c r="C487" s="77"/>
      <c r="D487" s="77"/>
      <c r="E487" s="255" t="s">
        <v>765</v>
      </c>
      <c r="F487" s="60"/>
      <c r="G487" s="60"/>
      <c r="H487" s="216"/>
      <c r="I487" s="60">
        <v>0</v>
      </c>
      <c r="J487" s="60"/>
      <c r="K487" s="9"/>
      <c r="L487" s="9"/>
    </row>
    <row r="488" spans="1:24" ht="15.95" customHeight="1" x14ac:dyDescent="0.2">
      <c r="A488" s="53"/>
      <c r="B488" s="176" t="s">
        <v>138</v>
      </c>
      <c r="C488" s="265" t="s">
        <v>873</v>
      </c>
      <c r="D488" s="77">
        <v>41</v>
      </c>
      <c r="E488" s="255" t="s">
        <v>874</v>
      </c>
      <c r="F488" s="60">
        <v>0</v>
      </c>
      <c r="G488" s="60">
        <v>0</v>
      </c>
      <c r="H488" s="216">
        <v>615.41999999999996</v>
      </c>
      <c r="I488" s="60">
        <v>0</v>
      </c>
      <c r="J488" s="60">
        <v>615</v>
      </c>
      <c r="K488" s="9"/>
      <c r="L488" s="9"/>
    </row>
    <row r="489" spans="1:24" ht="15.95" customHeight="1" x14ac:dyDescent="0.2">
      <c r="A489" s="53"/>
      <c r="B489" s="176"/>
      <c r="C489" s="258" t="s">
        <v>763</v>
      </c>
      <c r="D489" s="258">
        <v>41</v>
      </c>
      <c r="E489" s="259" t="s">
        <v>960</v>
      </c>
      <c r="F489" s="60">
        <v>13000</v>
      </c>
      <c r="G489" s="60">
        <v>13000</v>
      </c>
      <c r="H489" s="216">
        <v>12999.71</v>
      </c>
      <c r="I489" s="60">
        <f t="shared" si="47"/>
        <v>99.997769230769222</v>
      </c>
      <c r="J489" s="60">
        <v>13000</v>
      </c>
      <c r="K489" s="9"/>
      <c r="L489" s="9"/>
    </row>
    <row r="490" spans="1:24" ht="15.95" customHeight="1" x14ac:dyDescent="0.2">
      <c r="A490" s="53"/>
      <c r="B490" s="176" t="s">
        <v>138</v>
      </c>
      <c r="C490" s="77">
        <v>716</v>
      </c>
      <c r="D490" s="77">
        <v>41</v>
      </c>
      <c r="E490" s="53" t="s">
        <v>651</v>
      </c>
      <c r="F490" s="60">
        <v>0</v>
      </c>
      <c r="G490" s="60">
        <v>0</v>
      </c>
      <c r="H490" s="216">
        <v>303.54000000000002</v>
      </c>
      <c r="I490" s="60">
        <v>0</v>
      </c>
      <c r="J490" s="60">
        <v>400</v>
      </c>
      <c r="K490" s="9"/>
      <c r="L490" s="9"/>
    </row>
    <row r="491" spans="1:24" ht="15.95" customHeight="1" x14ac:dyDescent="0.2">
      <c r="A491" s="53"/>
      <c r="B491" s="176"/>
      <c r="C491" s="77">
        <v>716</v>
      </c>
      <c r="D491" s="77">
        <v>41</v>
      </c>
      <c r="E491" s="255" t="s">
        <v>875</v>
      </c>
      <c r="F491" s="60"/>
      <c r="G491" s="60"/>
      <c r="H491" s="216">
        <v>200</v>
      </c>
      <c r="I491" s="60">
        <v>0</v>
      </c>
      <c r="J491" s="60">
        <v>200</v>
      </c>
      <c r="K491" s="9"/>
      <c r="L491" s="9"/>
    </row>
    <row r="492" spans="1:24" ht="15" customHeight="1" x14ac:dyDescent="0.2">
      <c r="A492" s="53"/>
      <c r="B492" s="176" t="s">
        <v>138</v>
      </c>
      <c r="C492" s="77">
        <v>716</v>
      </c>
      <c r="D492" s="77">
        <v>41</v>
      </c>
      <c r="E492" s="128" t="s">
        <v>699</v>
      </c>
      <c r="F492" s="60">
        <v>0</v>
      </c>
      <c r="G492" s="60">
        <v>0</v>
      </c>
      <c r="H492" s="216">
        <v>0</v>
      </c>
      <c r="I492" s="60">
        <v>0</v>
      </c>
      <c r="J492" s="60">
        <v>0</v>
      </c>
      <c r="K492" s="9"/>
      <c r="L492" s="9"/>
    </row>
    <row r="493" spans="1:24" ht="15" customHeight="1" x14ac:dyDescent="0.2">
      <c r="A493" s="53"/>
      <c r="B493" s="176" t="s">
        <v>621</v>
      </c>
      <c r="C493" s="77">
        <v>712001</v>
      </c>
      <c r="D493" s="77">
        <v>41</v>
      </c>
      <c r="E493" s="53" t="s">
        <v>622</v>
      </c>
      <c r="F493" s="60">
        <v>8175</v>
      </c>
      <c r="G493" s="60">
        <v>8175</v>
      </c>
      <c r="H493" s="216">
        <v>8175</v>
      </c>
      <c r="I493" s="60">
        <f t="shared" si="47"/>
        <v>100</v>
      </c>
      <c r="J493" s="60">
        <v>8175</v>
      </c>
      <c r="K493" s="9"/>
      <c r="L493" s="9"/>
    </row>
    <row r="494" spans="1:24" ht="15" customHeight="1" x14ac:dyDescent="0.2">
      <c r="A494" s="53"/>
      <c r="B494" s="176" t="s">
        <v>621</v>
      </c>
      <c r="C494" s="77">
        <v>716</v>
      </c>
      <c r="D494" s="77">
        <v>41</v>
      </c>
      <c r="E494" s="53" t="s">
        <v>652</v>
      </c>
      <c r="F494" s="60">
        <v>0</v>
      </c>
      <c r="G494" s="60">
        <v>0</v>
      </c>
      <c r="H494" s="216"/>
      <c r="I494" s="60">
        <v>0</v>
      </c>
      <c r="J494" s="60">
        <v>0</v>
      </c>
      <c r="K494" s="9"/>
      <c r="L494" s="9"/>
    </row>
    <row r="495" spans="1:24" ht="15" customHeight="1" x14ac:dyDescent="0.2">
      <c r="A495" s="53"/>
      <c r="B495" s="176" t="s">
        <v>621</v>
      </c>
      <c r="C495" s="77" t="s">
        <v>711</v>
      </c>
      <c r="D495" s="77">
        <v>41</v>
      </c>
      <c r="E495" s="53" t="s">
        <v>712</v>
      </c>
      <c r="F495" s="60">
        <v>0</v>
      </c>
      <c r="G495" s="60">
        <v>0</v>
      </c>
      <c r="H495" s="216"/>
      <c r="I495" s="60">
        <v>0</v>
      </c>
      <c r="J495" s="60">
        <v>0</v>
      </c>
      <c r="K495" s="9"/>
      <c r="L495" s="9"/>
    </row>
    <row r="496" spans="1:24" ht="15" customHeight="1" x14ac:dyDescent="0.2">
      <c r="A496" s="53"/>
      <c r="B496" s="176" t="s">
        <v>621</v>
      </c>
      <c r="C496" s="77">
        <v>717002</v>
      </c>
      <c r="D496" s="77">
        <v>41</v>
      </c>
      <c r="E496" s="148" t="s">
        <v>710</v>
      </c>
      <c r="F496" s="60">
        <v>0</v>
      </c>
      <c r="G496" s="60">
        <v>0</v>
      </c>
      <c r="H496" s="216">
        <v>1250.73</v>
      </c>
      <c r="I496" s="60">
        <v>0</v>
      </c>
      <c r="J496" s="60">
        <v>2000</v>
      </c>
      <c r="K496" s="9"/>
      <c r="L496" s="9"/>
    </row>
    <row r="497" spans="1:12" ht="15.75" customHeight="1" x14ac:dyDescent="0.2">
      <c r="A497" s="59"/>
      <c r="B497" s="176" t="s">
        <v>138</v>
      </c>
      <c r="C497" s="276" t="s">
        <v>877</v>
      </c>
      <c r="D497" s="56">
        <v>41</v>
      </c>
      <c r="E497" s="257" t="s">
        <v>878</v>
      </c>
      <c r="F497" s="157"/>
      <c r="G497" s="157"/>
      <c r="H497" s="218">
        <v>3894.48</v>
      </c>
      <c r="I497" s="60">
        <v>0</v>
      </c>
      <c r="J497" s="157">
        <v>3895</v>
      </c>
      <c r="K497" s="9"/>
      <c r="L497" s="9"/>
    </row>
    <row r="498" spans="1:12" ht="15.75" customHeight="1" x14ac:dyDescent="0.2">
      <c r="A498" s="59"/>
      <c r="B498" s="211"/>
      <c r="C498" s="276" t="s">
        <v>752</v>
      </c>
      <c r="D498" s="56">
        <v>41</v>
      </c>
      <c r="E498" s="257" t="s">
        <v>879</v>
      </c>
      <c r="F498" s="157"/>
      <c r="G498" s="157"/>
      <c r="H498" s="218">
        <v>605.20000000000005</v>
      </c>
      <c r="I498" s="60">
        <v>0</v>
      </c>
      <c r="J498" s="157">
        <v>605</v>
      </c>
      <c r="K498" s="9"/>
      <c r="L498" s="9"/>
    </row>
    <row r="499" spans="1:12" ht="15.75" customHeight="1" x14ac:dyDescent="0.2">
      <c r="A499" s="59"/>
      <c r="B499" s="211"/>
      <c r="C499" s="276" t="s">
        <v>880</v>
      </c>
      <c r="D499" s="56">
        <v>41</v>
      </c>
      <c r="E499" s="257" t="s">
        <v>883</v>
      </c>
      <c r="F499" s="157"/>
      <c r="G499" s="157"/>
      <c r="H499" s="218">
        <v>10154.4</v>
      </c>
      <c r="I499" s="60">
        <v>0</v>
      </c>
      <c r="J499" s="157">
        <v>10154</v>
      </c>
      <c r="K499" s="9"/>
      <c r="L499" s="9"/>
    </row>
    <row r="500" spans="1:12" ht="15.75" customHeight="1" x14ac:dyDescent="0.2">
      <c r="A500" s="59"/>
      <c r="B500" s="211"/>
      <c r="C500" s="276" t="s">
        <v>881</v>
      </c>
      <c r="D500" s="56">
        <v>41.43</v>
      </c>
      <c r="E500" s="257" t="s">
        <v>882</v>
      </c>
      <c r="F500" s="157"/>
      <c r="G500" s="157"/>
      <c r="H500" s="218">
        <v>105214</v>
      </c>
      <c r="I500" s="60">
        <v>0</v>
      </c>
      <c r="J500" s="299">
        <v>178000</v>
      </c>
      <c r="K500" s="341"/>
      <c r="L500" s="341"/>
    </row>
    <row r="501" spans="1:12" ht="15.75" customHeight="1" x14ac:dyDescent="0.2">
      <c r="A501" s="261"/>
      <c r="B501" s="211"/>
      <c r="C501" s="276" t="s">
        <v>898</v>
      </c>
      <c r="D501" s="56">
        <v>41</v>
      </c>
      <c r="E501" s="257" t="s">
        <v>899</v>
      </c>
      <c r="F501" s="157"/>
      <c r="G501" s="157"/>
      <c r="H501" s="218">
        <v>4134</v>
      </c>
      <c r="I501" s="60">
        <v>0</v>
      </c>
      <c r="J501" s="157">
        <v>4134</v>
      </c>
      <c r="K501" s="9"/>
      <c r="L501" s="9"/>
    </row>
    <row r="502" spans="1:12" ht="15.75" customHeight="1" x14ac:dyDescent="0.2">
      <c r="A502" s="59"/>
      <c r="B502" s="211"/>
      <c r="C502" s="276" t="s">
        <v>884</v>
      </c>
      <c r="D502" s="56">
        <v>41</v>
      </c>
      <c r="E502" s="257" t="s">
        <v>885</v>
      </c>
      <c r="F502" s="157"/>
      <c r="G502" s="157"/>
      <c r="H502" s="218">
        <v>844.99</v>
      </c>
      <c r="I502" s="60">
        <v>0</v>
      </c>
      <c r="J502" s="157">
        <v>845</v>
      </c>
      <c r="K502" s="9"/>
      <c r="L502" s="9"/>
    </row>
    <row r="503" spans="1:12" ht="15.75" customHeight="1" x14ac:dyDescent="0.2">
      <c r="A503" s="59"/>
      <c r="B503" s="211"/>
      <c r="C503" s="276" t="s">
        <v>886</v>
      </c>
      <c r="D503" s="56">
        <v>41</v>
      </c>
      <c r="E503" s="257" t="s">
        <v>887</v>
      </c>
      <c r="F503" s="157"/>
      <c r="G503" s="157"/>
      <c r="H503" s="218">
        <v>730</v>
      </c>
      <c r="I503" s="60">
        <v>0</v>
      </c>
      <c r="J503" s="157">
        <v>730</v>
      </c>
      <c r="K503" s="9"/>
      <c r="L503" s="9"/>
    </row>
    <row r="504" spans="1:12" ht="15.75" customHeight="1" x14ac:dyDescent="0.2">
      <c r="A504" s="59"/>
      <c r="B504" s="211"/>
      <c r="C504" s="276" t="s">
        <v>888</v>
      </c>
      <c r="D504" s="56">
        <v>41</v>
      </c>
      <c r="E504" s="257" t="s">
        <v>889</v>
      </c>
      <c r="F504" s="157"/>
      <c r="G504" s="157"/>
      <c r="H504" s="218">
        <v>27974.52</v>
      </c>
      <c r="I504" s="60">
        <v>0</v>
      </c>
      <c r="J504" s="157">
        <v>28000</v>
      </c>
      <c r="K504" s="9"/>
      <c r="L504" s="9"/>
    </row>
    <row r="505" spans="1:12" ht="15.75" customHeight="1" x14ac:dyDescent="0.2">
      <c r="A505" s="59"/>
      <c r="B505" s="211"/>
      <c r="C505" s="276" t="s">
        <v>890</v>
      </c>
      <c r="D505" s="56">
        <v>41</v>
      </c>
      <c r="E505" s="257" t="s">
        <v>891</v>
      </c>
      <c r="F505" s="157"/>
      <c r="G505" s="157"/>
      <c r="H505" s="218">
        <v>35378.28</v>
      </c>
      <c r="I505" s="60">
        <v>0</v>
      </c>
      <c r="J505" s="157">
        <v>35400</v>
      </c>
      <c r="K505" s="9"/>
      <c r="L505" s="9"/>
    </row>
    <row r="506" spans="1:12" ht="15.75" customHeight="1" x14ac:dyDescent="0.2">
      <c r="A506" s="59"/>
      <c r="B506" s="211"/>
      <c r="C506" s="276" t="s">
        <v>892</v>
      </c>
      <c r="D506" s="56">
        <v>52.41</v>
      </c>
      <c r="E506" s="257" t="s">
        <v>893</v>
      </c>
      <c r="F506" s="157"/>
      <c r="G506" s="157"/>
      <c r="H506" s="218">
        <v>36226.01</v>
      </c>
      <c r="I506" s="60">
        <v>0</v>
      </c>
      <c r="J506" s="157">
        <v>69900</v>
      </c>
      <c r="K506" s="9"/>
      <c r="L506" s="9"/>
    </row>
    <row r="507" spans="1:12" ht="15.75" customHeight="1" x14ac:dyDescent="0.2">
      <c r="A507" s="59"/>
      <c r="B507" s="211"/>
      <c r="C507" s="276" t="s">
        <v>894</v>
      </c>
      <c r="D507" s="56">
        <v>41</v>
      </c>
      <c r="E507" s="257" t="s">
        <v>895</v>
      </c>
      <c r="F507" s="157"/>
      <c r="G507" s="157"/>
      <c r="H507" s="218">
        <v>2480</v>
      </c>
      <c r="I507" s="60">
        <v>0</v>
      </c>
      <c r="J507" s="157">
        <v>2480</v>
      </c>
      <c r="K507" s="9"/>
      <c r="L507" s="9"/>
    </row>
    <row r="508" spans="1:12" ht="15.75" customHeight="1" x14ac:dyDescent="0.2">
      <c r="A508" s="59"/>
      <c r="B508" s="211"/>
      <c r="C508" s="276" t="s">
        <v>896</v>
      </c>
      <c r="D508" s="257" t="s">
        <v>910</v>
      </c>
      <c r="E508" s="257" t="s">
        <v>957</v>
      </c>
      <c r="F508" s="157"/>
      <c r="G508" s="157">
        <v>49900</v>
      </c>
      <c r="H508" s="300">
        <v>50868</v>
      </c>
      <c r="I508" s="60">
        <f t="shared" si="47"/>
        <v>101.93987975951903</v>
      </c>
      <c r="J508" s="299">
        <v>52940</v>
      </c>
      <c r="K508" s="341"/>
      <c r="L508" s="341"/>
    </row>
    <row r="509" spans="1:12" ht="15.75" customHeight="1" x14ac:dyDescent="0.2">
      <c r="A509" s="59"/>
      <c r="B509" s="211"/>
      <c r="C509" s="276" t="s">
        <v>897</v>
      </c>
      <c r="D509" s="56">
        <v>41</v>
      </c>
      <c r="E509" s="257" t="s">
        <v>939</v>
      </c>
      <c r="F509" s="157"/>
      <c r="G509" s="157"/>
      <c r="H509" s="218">
        <v>3000</v>
      </c>
      <c r="I509" s="60">
        <v>0</v>
      </c>
      <c r="J509" s="157">
        <v>17800</v>
      </c>
      <c r="K509" s="9"/>
      <c r="L509" s="9"/>
    </row>
    <row r="510" spans="1:12" ht="15.75" customHeight="1" x14ac:dyDescent="0.2">
      <c r="A510" s="59"/>
      <c r="B510" s="211"/>
      <c r="C510" s="276" t="s">
        <v>905</v>
      </c>
      <c r="D510" s="56">
        <v>41</v>
      </c>
      <c r="E510" s="257" t="s">
        <v>906</v>
      </c>
      <c r="F510" s="157"/>
      <c r="G510" s="157"/>
      <c r="H510" s="218">
        <v>974</v>
      </c>
      <c r="I510" s="60">
        <v>0</v>
      </c>
      <c r="J510" s="157">
        <v>974</v>
      </c>
      <c r="K510" s="9"/>
      <c r="L510" s="9"/>
    </row>
    <row r="511" spans="1:12" ht="15.75" customHeight="1" x14ac:dyDescent="0.2">
      <c r="A511" s="59"/>
      <c r="B511" s="211"/>
      <c r="C511" s="276">
        <v>713004</v>
      </c>
      <c r="D511" s="257" t="s">
        <v>908</v>
      </c>
      <c r="E511" s="257" t="s">
        <v>909</v>
      </c>
      <c r="F511" s="157"/>
      <c r="G511" s="157"/>
      <c r="H511" s="218">
        <v>62762.879999999997</v>
      </c>
      <c r="I511" s="60">
        <v>0</v>
      </c>
      <c r="J511" s="157">
        <v>64700</v>
      </c>
      <c r="K511" s="9"/>
      <c r="L511" s="9"/>
    </row>
    <row r="512" spans="1:12" ht="15.75" customHeight="1" x14ac:dyDescent="0.2">
      <c r="A512" s="59"/>
      <c r="B512" s="211"/>
      <c r="C512" s="276" t="s">
        <v>924</v>
      </c>
      <c r="D512" s="257">
        <v>41</v>
      </c>
      <c r="E512" s="257" t="s">
        <v>925</v>
      </c>
      <c r="F512" s="157"/>
      <c r="G512" s="157">
        <v>20000</v>
      </c>
      <c r="H512" s="218">
        <v>0</v>
      </c>
      <c r="I512" s="60">
        <f t="shared" si="47"/>
        <v>0</v>
      </c>
      <c r="J512" s="157">
        <v>0</v>
      </c>
      <c r="K512" s="9"/>
      <c r="L512" s="9"/>
    </row>
    <row r="513" spans="1:12" ht="15.75" customHeight="1" x14ac:dyDescent="0.2">
      <c r="A513" s="59"/>
      <c r="B513" s="211"/>
      <c r="C513" s="276" t="s">
        <v>926</v>
      </c>
      <c r="D513" s="257">
        <v>41</v>
      </c>
      <c r="E513" s="257" t="s">
        <v>966</v>
      </c>
      <c r="F513" s="157"/>
      <c r="G513" s="157">
        <v>5000</v>
      </c>
      <c r="H513" s="218">
        <v>0</v>
      </c>
      <c r="I513" s="60">
        <f t="shared" si="47"/>
        <v>0</v>
      </c>
      <c r="J513" s="157">
        <v>5100</v>
      </c>
      <c r="K513" s="9"/>
      <c r="L513" s="9"/>
    </row>
    <row r="514" spans="1:12" ht="15.75" customHeight="1" x14ac:dyDescent="0.2">
      <c r="A514" s="59"/>
      <c r="B514" s="211"/>
      <c r="C514" s="276" t="s">
        <v>927</v>
      </c>
      <c r="D514" s="257">
        <v>41</v>
      </c>
      <c r="E514" s="309" t="s">
        <v>961</v>
      </c>
      <c r="F514" s="157"/>
      <c r="G514" s="157">
        <v>27000</v>
      </c>
      <c r="H514" s="218">
        <v>0</v>
      </c>
      <c r="I514" s="60">
        <f t="shared" si="47"/>
        <v>0</v>
      </c>
      <c r="J514" s="157">
        <v>40000</v>
      </c>
      <c r="K514" s="9"/>
      <c r="L514" s="9"/>
    </row>
    <row r="515" spans="1:12" ht="15.75" customHeight="1" x14ac:dyDescent="0.2">
      <c r="A515" s="59"/>
      <c r="B515" s="211"/>
      <c r="C515" s="276" t="s">
        <v>928</v>
      </c>
      <c r="D515" s="257">
        <v>41</v>
      </c>
      <c r="E515" s="257" t="s">
        <v>929</v>
      </c>
      <c r="F515" s="157"/>
      <c r="G515" s="157">
        <v>10000</v>
      </c>
      <c r="H515" s="218">
        <v>0</v>
      </c>
      <c r="I515" s="60">
        <f t="shared" si="47"/>
        <v>0</v>
      </c>
      <c r="J515" s="157">
        <v>6300</v>
      </c>
      <c r="K515" s="9"/>
      <c r="L515" s="9"/>
    </row>
    <row r="516" spans="1:12" ht="15.75" customHeight="1" x14ac:dyDescent="0.2">
      <c r="A516" s="59"/>
      <c r="B516" s="211"/>
      <c r="C516" s="276" t="s">
        <v>930</v>
      </c>
      <c r="D516" s="257">
        <v>41</v>
      </c>
      <c r="E516" s="257" t="s">
        <v>931</v>
      </c>
      <c r="F516" s="157"/>
      <c r="G516" s="157">
        <v>10000</v>
      </c>
      <c r="H516" s="218">
        <v>0</v>
      </c>
      <c r="I516" s="60">
        <f t="shared" si="47"/>
        <v>0</v>
      </c>
      <c r="J516" s="157">
        <v>14800</v>
      </c>
      <c r="K516" s="9"/>
      <c r="L516" s="9"/>
    </row>
    <row r="517" spans="1:12" ht="15.75" customHeight="1" x14ac:dyDescent="0.2">
      <c r="A517" s="59"/>
      <c r="B517" s="211"/>
      <c r="C517" s="276" t="s">
        <v>905</v>
      </c>
      <c r="D517" s="257">
        <v>41</v>
      </c>
      <c r="E517" s="257" t="s">
        <v>932</v>
      </c>
      <c r="F517" s="157"/>
      <c r="G517" s="157">
        <v>5500</v>
      </c>
      <c r="H517" s="218">
        <v>0</v>
      </c>
      <c r="I517" s="60">
        <f t="shared" si="47"/>
        <v>0</v>
      </c>
      <c r="J517" s="157">
        <v>5500</v>
      </c>
      <c r="K517" s="9"/>
      <c r="L517" s="9"/>
    </row>
    <row r="518" spans="1:12" ht="15.75" customHeight="1" x14ac:dyDescent="0.2">
      <c r="A518" s="59"/>
      <c r="B518" s="211" t="s">
        <v>127</v>
      </c>
      <c r="C518" s="276">
        <v>717001</v>
      </c>
      <c r="D518" s="56">
        <v>41</v>
      </c>
      <c r="E518" s="257" t="s">
        <v>904</v>
      </c>
      <c r="F518" s="157"/>
      <c r="G518" s="157"/>
      <c r="H518" s="218">
        <v>1031.81</v>
      </c>
      <c r="I518" s="60">
        <v>0</v>
      </c>
      <c r="J518" s="157">
        <v>1032</v>
      </c>
      <c r="K518" s="9"/>
      <c r="L518" s="9"/>
    </row>
    <row r="519" spans="1:12" ht="15.75" customHeight="1" x14ac:dyDescent="0.2">
      <c r="A519" s="59"/>
      <c r="B519" s="211" t="s">
        <v>152</v>
      </c>
      <c r="C519" s="276">
        <v>717002</v>
      </c>
      <c r="D519" s="56">
        <v>41</v>
      </c>
      <c r="E519" s="257" t="s">
        <v>900</v>
      </c>
      <c r="F519" s="157"/>
      <c r="G519" s="157"/>
      <c r="H519" s="218">
        <v>5866.42</v>
      </c>
      <c r="I519" s="60">
        <v>0</v>
      </c>
      <c r="J519" s="157">
        <v>6000</v>
      </c>
      <c r="K519" s="9"/>
      <c r="L519" s="9"/>
    </row>
    <row r="520" spans="1:12" ht="15.75" customHeight="1" x14ac:dyDescent="0.2">
      <c r="A520" s="59"/>
      <c r="B520" s="211"/>
      <c r="C520" s="276" t="s">
        <v>877</v>
      </c>
      <c r="D520" s="56">
        <v>41</v>
      </c>
      <c r="E520" s="257" t="s">
        <v>901</v>
      </c>
      <c r="F520" s="157"/>
      <c r="G520" s="157"/>
      <c r="H520" s="218">
        <v>10863.36</v>
      </c>
      <c r="I520" s="60">
        <v>0</v>
      </c>
      <c r="J520" s="157">
        <v>10863</v>
      </c>
      <c r="K520" s="9"/>
      <c r="L520" s="9"/>
    </row>
    <row r="521" spans="1:12" ht="15.75" customHeight="1" x14ac:dyDescent="0.2">
      <c r="A521" s="59"/>
      <c r="B521" s="211"/>
      <c r="C521" s="276" t="s">
        <v>902</v>
      </c>
      <c r="D521" s="56">
        <v>41</v>
      </c>
      <c r="E521" s="257" t="s">
        <v>903</v>
      </c>
      <c r="F521" s="157"/>
      <c r="G521" s="157"/>
      <c r="H521" s="218">
        <v>2194.83</v>
      </c>
      <c r="I521" s="60">
        <v>0</v>
      </c>
      <c r="J521" s="299">
        <v>2195</v>
      </c>
      <c r="K521" s="341"/>
      <c r="L521" s="341"/>
    </row>
    <row r="522" spans="1:12" ht="15.75" customHeight="1" x14ac:dyDescent="0.2">
      <c r="A522" s="59"/>
      <c r="B522" s="211" t="s">
        <v>515</v>
      </c>
      <c r="C522" s="79">
        <v>717001</v>
      </c>
      <c r="D522" s="56">
        <v>41</v>
      </c>
      <c r="E522" s="257" t="s">
        <v>857</v>
      </c>
      <c r="F522" s="157"/>
      <c r="G522" s="157"/>
      <c r="H522" s="218">
        <v>500</v>
      </c>
      <c r="I522" s="60">
        <v>0</v>
      </c>
      <c r="J522" s="157">
        <v>7725</v>
      </c>
      <c r="K522" s="9"/>
      <c r="L522" s="9"/>
    </row>
    <row r="523" spans="1:12" ht="15" customHeight="1" x14ac:dyDescent="0.2">
      <c r="A523" s="59"/>
      <c r="B523" s="211" t="s">
        <v>127</v>
      </c>
      <c r="C523" s="79">
        <v>717002</v>
      </c>
      <c r="D523" s="309" t="s">
        <v>802</v>
      </c>
      <c r="E523" s="56" t="s">
        <v>700</v>
      </c>
      <c r="F523" s="157">
        <v>415612</v>
      </c>
      <c r="G523" s="157">
        <v>415612</v>
      </c>
      <c r="H523" s="218">
        <v>242363.97</v>
      </c>
      <c r="I523" s="60">
        <f t="shared" si="47"/>
        <v>58.314959625804839</v>
      </c>
      <c r="J523" s="157">
        <v>415612</v>
      </c>
      <c r="K523" s="9"/>
      <c r="L523" s="9"/>
    </row>
    <row r="524" spans="1:12" ht="15" customHeight="1" x14ac:dyDescent="0.2">
      <c r="A524" s="59"/>
      <c r="B524" s="211" t="s">
        <v>127</v>
      </c>
      <c r="C524" s="79">
        <v>717002</v>
      </c>
      <c r="D524" s="56">
        <v>52.41</v>
      </c>
      <c r="E524" s="56" t="s">
        <v>720</v>
      </c>
      <c r="F524" s="157">
        <v>20781</v>
      </c>
      <c r="G524" s="157">
        <v>20781</v>
      </c>
      <c r="H524" s="218">
        <v>0</v>
      </c>
      <c r="I524" s="60">
        <f t="shared" si="47"/>
        <v>0</v>
      </c>
      <c r="J524" s="157">
        <v>20781</v>
      </c>
      <c r="K524" s="9"/>
      <c r="L524" s="9"/>
    </row>
    <row r="525" spans="1:12" ht="15" customHeight="1" x14ac:dyDescent="0.2">
      <c r="A525" s="59"/>
      <c r="B525" s="211" t="s">
        <v>127</v>
      </c>
      <c r="C525" s="79">
        <v>716</v>
      </c>
      <c r="D525" s="56">
        <v>41</v>
      </c>
      <c r="E525" s="56" t="s">
        <v>705</v>
      </c>
      <c r="F525" s="157">
        <v>0</v>
      </c>
      <c r="G525" s="157">
        <v>0</v>
      </c>
      <c r="H525" s="218">
        <v>0</v>
      </c>
      <c r="I525" s="60">
        <v>0</v>
      </c>
      <c r="J525" s="157">
        <v>0</v>
      </c>
      <c r="K525" s="9"/>
      <c r="L525" s="9"/>
    </row>
    <row r="526" spans="1:12" ht="15" customHeight="1" x14ac:dyDescent="0.2">
      <c r="A526" s="59"/>
      <c r="B526" s="211"/>
      <c r="C526" s="79">
        <v>717002</v>
      </c>
      <c r="D526" s="56">
        <v>41</v>
      </c>
      <c r="E526" s="257" t="s">
        <v>762</v>
      </c>
      <c r="F526" s="157">
        <v>20000</v>
      </c>
      <c r="G526" s="157">
        <v>20000</v>
      </c>
      <c r="H526" s="218">
        <v>16918.71</v>
      </c>
      <c r="I526" s="60">
        <f t="shared" si="47"/>
        <v>84.593549999999993</v>
      </c>
      <c r="J526" s="157">
        <v>22798</v>
      </c>
      <c r="K526" s="9"/>
      <c r="L526" s="9"/>
    </row>
    <row r="527" spans="1:12" ht="15" customHeight="1" x14ac:dyDescent="0.2">
      <c r="A527" s="59"/>
      <c r="B527" s="176" t="s">
        <v>138</v>
      </c>
      <c r="C527" s="264" t="s">
        <v>753</v>
      </c>
      <c r="D527" s="262">
        <v>41</v>
      </c>
      <c r="E527" s="262" t="s">
        <v>876</v>
      </c>
      <c r="F527" s="157">
        <v>0</v>
      </c>
      <c r="G527" s="157">
        <v>0</v>
      </c>
      <c r="H527" s="218">
        <v>21592.240000000002</v>
      </c>
      <c r="I527" s="60">
        <v>0</v>
      </c>
      <c r="J527" s="157">
        <v>21592</v>
      </c>
      <c r="K527" s="9"/>
      <c r="L527" s="9"/>
    </row>
    <row r="528" spans="1:12" ht="15" customHeight="1" x14ac:dyDescent="0.2">
      <c r="A528" s="59"/>
      <c r="B528" s="211" t="s">
        <v>515</v>
      </c>
      <c r="C528" s="264">
        <v>713004</v>
      </c>
      <c r="D528" s="262">
        <v>41</v>
      </c>
      <c r="E528" s="262" t="s">
        <v>754</v>
      </c>
      <c r="F528" s="157">
        <v>0</v>
      </c>
      <c r="G528" s="157">
        <v>0</v>
      </c>
      <c r="H528" s="218">
        <v>0</v>
      </c>
      <c r="I528" s="60">
        <v>0</v>
      </c>
      <c r="J528" s="157">
        <v>3200</v>
      </c>
      <c r="K528" s="9"/>
      <c r="L528" s="9"/>
    </row>
    <row r="529" spans="1:18" ht="15" customHeight="1" x14ac:dyDescent="0.2">
      <c r="A529" s="59"/>
      <c r="B529" s="214" t="s">
        <v>93</v>
      </c>
      <c r="C529" s="264">
        <v>716</v>
      </c>
      <c r="D529" s="262">
        <v>41</v>
      </c>
      <c r="E529" s="262" t="s">
        <v>755</v>
      </c>
      <c r="F529" s="157">
        <v>0</v>
      </c>
      <c r="G529" s="157">
        <v>0</v>
      </c>
      <c r="H529" s="218">
        <v>0</v>
      </c>
      <c r="I529" s="60">
        <v>0</v>
      </c>
      <c r="J529" s="157">
        <v>0</v>
      </c>
      <c r="K529" s="9"/>
      <c r="L529" s="9"/>
    </row>
    <row r="530" spans="1:18" ht="15" customHeight="1" x14ac:dyDescent="0.2">
      <c r="A530" s="59"/>
      <c r="C530" s="264">
        <v>713003</v>
      </c>
      <c r="D530" s="262">
        <v>41</v>
      </c>
      <c r="E530" s="262" t="s">
        <v>872</v>
      </c>
      <c r="F530" s="157">
        <v>0</v>
      </c>
      <c r="G530" s="157">
        <v>0</v>
      </c>
      <c r="H530" s="218">
        <v>1620</v>
      </c>
      <c r="I530" s="60">
        <v>0</v>
      </c>
      <c r="J530" s="157">
        <v>1620</v>
      </c>
      <c r="K530" s="9"/>
      <c r="L530" s="9"/>
    </row>
    <row r="531" spans="1:18" ht="15" customHeight="1" x14ac:dyDescent="0.2">
      <c r="A531" s="59"/>
      <c r="B531" s="214" t="s">
        <v>515</v>
      </c>
      <c r="C531" s="264">
        <v>717001</v>
      </c>
      <c r="D531" s="262" t="s">
        <v>728</v>
      </c>
      <c r="E531" s="262" t="s">
        <v>907</v>
      </c>
      <c r="F531" s="157">
        <v>0</v>
      </c>
      <c r="G531" s="157">
        <v>10000</v>
      </c>
      <c r="H531" s="218">
        <v>8040</v>
      </c>
      <c r="I531" s="60">
        <f t="shared" si="47"/>
        <v>80.400000000000006</v>
      </c>
      <c r="J531" s="157">
        <v>8040</v>
      </c>
      <c r="K531" s="9"/>
      <c r="L531" s="9"/>
    </row>
    <row r="532" spans="1:18" ht="15" customHeight="1" x14ac:dyDescent="0.2">
      <c r="A532" s="59"/>
      <c r="B532" s="301" t="s">
        <v>168</v>
      </c>
      <c r="C532" s="77">
        <v>713004</v>
      </c>
      <c r="D532" s="53">
        <v>41</v>
      </c>
      <c r="E532" s="255" t="s">
        <v>733</v>
      </c>
      <c r="F532" s="157">
        <v>4000</v>
      </c>
      <c r="G532" s="157">
        <v>14000</v>
      </c>
      <c r="H532" s="218">
        <v>0</v>
      </c>
      <c r="I532" s="60">
        <f t="shared" si="47"/>
        <v>0</v>
      </c>
      <c r="J532" s="157">
        <v>14000</v>
      </c>
      <c r="K532" s="9"/>
      <c r="L532" s="9"/>
    </row>
    <row r="533" spans="1:18" ht="15" customHeight="1" thickBot="1" x14ac:dyDescent="0.25">
      <c r="A533" s="65" t="s">
        <v>111</v>
      </c>
      <c r="B533" s="74"/>
      <c r="C533" s="79"/>
      <c r="D533" s="56"/>
      <c r="E533" s="64" t="s">
        <v>66</v>
      </c>
      <c r="F533" s="162">
        <f>SUM(F482:F532)</f>
        <v>762106</v>
      </c>
      <c r="G533" s="162">
        <f t="shared" ref="G533:H533" si="48">SUM(G482:G532)</f>
        <v>1163704</v>
      </c>
      <c r="H533" s="356">
        <f t="shared" si="48"/>
        <v>679776.49999999988</v>
      </c>
      <c r="I533" s="326">
        <f t="shared" si="47"/>
        <v>58.414897602826819</v>
      </c>
      <c r="J533" s="162">
        <f>SUM(J482:J532)</f>
        <v>1102105</v>
      </c>
      <c r="K533" s="156"/>
      <c r="L533" s="51">
        <f>SUM(F533)</f>
        <v>762106</v>
      </c>
      <c r="M533" s="51">
        <f>SUM(G533)</f>
        <v>1163704</v>
      </c>
      <c r="N533" s="51">
        <f>SUM(H533)</f>
        <v>679776.49999999988</v>
      </c>
      <c r="O533" s="51">
        <f>SUM(I533)</f>
        <v>58.414897602826819</v>
      </c>
      <c r="P533" s="51">
        <f>SUM(J533)</f>
        <v>1102105</v>
      </c>
      <c r="Q533" s="51"/>
      <c r="R533" s="51"/>
    </row>
    <row r="534" spans="1:18" ht="15" customHeight="1" thickBot="1" x14ac:dyDescent="0.3">
      <c r="A534" s="229" t="s">
        <v>413</v>
      </c>
      <c r="B534" s="228"/>
      <c r="C534" s="230"/>
      <c r="D534" s="231"/>
      <c r="E534" s="228"/>
      <c r="F534" s="70">
        <f>SUM(L534)</f>
        <v>762106</v>
      </c>
      <c r="G534" s="70">
        <f>SUM(M534)</f>
        <v>1163704</v>
      </c>
      <c r="H534" s="219">
        <f>SUM(N534)</f>
        <v>679776.49999999988</v>
      </c>
      <c r="I534" s="349">
        <f t="shared" si="47"/>
        <v>58.414897602826819</v>
      </c>
      <c r="J534" s="70">
        <f>SUM(P534)</f>
        <v>1102105</v>
      </c>
      <c r="K534" s="7"/>
      <c r="L534" s="51">
        <f t="shared" ref="L534:P534" si="49">SUM(L533)</f>
        <v>762106</v>
      </c>
      <c r="M534" s="51">
        <f t="shared" si="49"/>
        <v>1163704</v>
      </c>
      <c r="N534" s="51">
        <f t="shared" si="49"/>
        <v>679776.49999999988</v>
      </c>
      <c r="O534" s="51">
        <f t="shared" si="49"/>
        <v>58.414897602826819</v>
      </c>
      <c r="P534" s="51">
        <f t="shared" si="49"/>
        <v>1102105</v>
      </c>
      <c r="Q534" s="51"/>
      <c r="R534" s="51"/>
    </row>
    <row r="535" spans="1:18" ht="15" customHeight="1" x14ac:dyDescent="0.2">
      <c r="A535" s="71"/>
      <c r="B535" s="71"/>
      <c r="C535" s="130"/>
      <c r="D535" s="91"/>
      <c r="E535" s="91" t="s">
        <v>414</v>
      </c>
      <c r="F535" s="48"/>
      <c r="G535" s="48"/>
      <c r="H535" s="223"/>
      <c r="I535" s="48"/>
      <c r="J535" s="48"/>
      <c r="K535" s="48"/>
      <c r="L535" s="48"/>
    </row>
    <row r="536" spans="1:18" s="10" customFormat="1" ht="15" customHeight="1" x14ac:dyDescent="0.2">
      <c r="A536" s="66" t="s">
        <v>293</v>
      </c>
      <c r="B536" s="66"/>
      <c r="C536" s="106"/>
      <c r="D536" s="66"/>
      <c r="E536" s="82"/>
      <c r="F536" s="9"/>
      <c r="G536" s="9"/>
      <c r="H536" s="52"/>
      <c r="I536" s="9"/>
      <c r="J536" s="9"/>
      <c r="K536" s="9"/>
      <c r="L536" s="9"/>
    </row>
    <row r="537" spans="1:18" s="8" customFormat="1" ht="15" customHeight="1" x14ac:dyDescent="0.2">
      <c r="A537" s="90" t="s">
        <v>426</v>
      </c>
      <c r="B537" s="98" t="s">
        <v>458</v>
      </c>
      <c r="C537" s="99"/>
      <c r="D537" s="90"/>
      <c r="E537" s="86" t="s">
        <v>82</v>
      </c>
      <c r="F537" s="9"/>
      <c r="G537" s="9"/>
      <c r="H537" s="52"/>
      <c r="I537" s="9"/>
      <c r="J537" s="9"/>
      <c r="K537" s="9"/>
      <c r="L537" s="9"/>
    </row>
    <row r="538" spans="1:18" ht="15" customHeight="1" x14ac:dyDescent="0.2">
      <c r="A538" s="100" t="s">
        <v>407</v>
      </c>
      <c r="B538" s="65" t="s">
        <v>81</v>
      </c>
      <c r="C538" s="77">
        <v>821005</v>
      </c>
      <c r="D538" s="53">
        <v>41</v>
      </c>
      <c r="E538" s="59" t="s">
        <v>0</v>
      </c>
      <c r="F538" s="68">
        <v>6812</v>
      </c>
      <c r="G538" s="68">
        <v>6812</v>
      </c>
      <c r="H538" s="294">
        <v>6882.87</v>
      </c>
      <c r="I538" s="68">
        <f>SUM(H538/G538)*100</f>
        <v>101.04036993540811</v>
      </c>
      <c r="J538" s="68">
        <v>9253</v>
      </c>
      <c r="K538" s="9"/>
      <c r="L538" s="9"/>
    </row>
    <row r="539" spans="1:18" ht="15" customHeight="1" x14ac:dyDescent="0.2">
      <c r="A539" s="100"/>
      <c r="B539" s="65"/>
      <c r="C539" s="183" t="s">
        <v>184</v>
      </c>
      <c r="D539" s="53">
        <v>41</v>
      </c>
      <c r="E539" s="53" t="s">
        <v>353</v>
      </c>
      <c r="F539" s="68">
        <v>18455</v>
      </c>
      <c r="G539" s="68">
        <v>18455</v>
      </c>
      <c r="H539" s="294">
        <v>14813.6</v>
      </c>
      <c r="I539" s="68">
        <f t="shared" ref="I539:I546" si="50">SUM(H539/G539)*100</f>
        <v>80.26876185315632</v>
      </c>
      <c r="J539" s="68">
        <v>19788</v>
      </c>
      <c r="K539" s="9"/>
      <c r="L539" s="9"/>
    </row>
    <row r="540" spans="1:18" ht="15" customHeight="1" x14ac:dyDescent="0.2">
      <c r="A540" s="53"/>
      <c r="B540" s="53"/>
      <c r="C540" s="183" t="s">
        <v>183</v>
      </c>
      <c r="D540" s="53">
        <v>41.46</v>
      </c>
      <c r="E540" s="53" t="s">
        <v>314</v>
      </c>
      <c r="F540" s="60">
        <v>30000</v>
      </c>
      <c r="G540" s="60">
        <v>30000</v>
      </c>
      <c r="H540" s="216">
        <v>0</v>
      </c>
      <c r="I540" s="68">
        <f t="shared" si="50"/>
        <v>0</v>
      </c>
      <c r="J540" s="60">
        <v>30000</v>
      </c>
      <c r="K540" s="9"/>
      <c r="L540" s="9"/>
    </row>
    <row r="541" spans="1:18" ht="15" customHeight="1" x14ac:dyDescent="0.2">
      <c r="A541" s="53"/>
      <c r="B541" s="53"/>
      <c r="C541" s="183" t="s">
        <v>681</v>
      </c>
      <c r="D541" s="53">
        <v>41</v>
      </c>
      <c r="E541" s="53" t="s">
        <v>682</v>
      </c>
      <c r="F541" s="60">
        <v>54700</v>
      </c>
      <c r="G541" s="60">
        <v>54700</v>
      </c>
      <c r="H541" s="216">
        <v>54700</v>
      </c>
      <c r="I541" s="68">
        <f t="shared" si="50"/>
        <v>100</v>
      </c>
      <c r="J541" s="60">
        <v>54700</v>
      </c>
      <c r="K541" s="9"/>
      <c r="L541" s="9"/>
    </row>
    <row r="542" spans="1:18" ht="15" customHeight="1" x14ac:dyDescent="0.2">
      <c r="A542" s="53"/>
      <c r="B542" s="53"/>
      <c r="C542" s="183" t="s">
        <v>722</v>
      </c>
      <c r="D542" s="53">
        <v>41</v>
      </c>
      <c r="E542" s="255" t="s">
        <v>938</v>
      </c>
      <c r="F542" s="60">
        <v>25000</v>
      </c>
      <c r="G542" s="60">
        <v>25000</v>
      </c>
      <c r="H542" s="216">
        <v>0</v>
      </c>
      <c r="I542" s="68">
        <f t="shared" si="50"/>
        <v>0</v>
      </c>
      <c r="J542" s="266">
        <v>6240</v>
      </c>
      <c r="K542" s="341"/>
      <c r="L542" s="341"/>
    </row>
    <row r="543" spans="1:18" ht="15" customHeight="1" x14ac:dyDescent="0.2">
      <c r="A543" s="53"/>
      <c r="B543" s="53"/>
      <c r="C543" s="256" t="s">
        <v>937</v>
      </c>
      <c r="D543" s="53">
        <v>41</v>
      </c>
      <c r="E543" s="292" t="s">
        <v>972</v>
      </c>
      <c r="F543" s="60">
        <v>0</v>
      </c>
      <c r="G543" s="60">
        <v>0</v>
      </c>
      <c r="H543" s="216">
        <v>0</v>
      </c>
      <c r="I543" s="68">
        <v>0</v>
      </c>
      <c r="J543" s="266">
        <v>0</v>
      </c>
      <c r="K543" s="341"/>
      <c r="L543" s="341"/>
    </row>
    <row r="544" spans="1:18" ht="15" customHeight="1" x14ac:dyDescent="0.2">
      <c r="A544" s="53"/>
      <c r="B544" s="53"/>
      <c r="C544" s="263">
        <v>814001</v>
      </c>
      <c r="D544" s="259">
        <v>43</v>
      </c>
      <c r="E544" s="259" t="s">
        <v>756</v>
      </c>
      <c r="F544" s="60">
        <v>60000</v>
      </c>
      <c r="G544" s="60">
        <v>60000</v>
      </c>
      <c r="H544" s="216">
        <v>60000</v>
      </c>
      <c r="I544" s="68">
        <f t="shared" si="50"/>
        <v>100</v>
      </c>
      <c r="J544" s="60">
        <v>60000</v>
      </c>
      <c r="K544" s="9"/>
      <c r="L544" s="9"/>
    </row>
    <row r="545" spans="1:18" ht="15" customHeight="1" thickBot="1" x14ac:dyDescent="0.25">
      <c r="A545" s="110" t="s">
        <v>407</v>
      </c>
      <c r="B545" s="56"/>
      <c r="C545" s="79"/>
      <c r="D545" s="56"/>
      <c r="E545" s="64" t="s">
        <v>66</v>
      </c>
      <c r="F545" s="162">
        <f t="shared" ref="F545:H545" si="51">SUM(F538:F544)</f>
        <v>194967</v>
      </c>
      <c r="G545" s="162">
        <f t="shared" si="51"/>
        <v>194967</v>
      </c>
      <c r="H545" s="356">
        <f t="shared" si="51"/>
        <v>136396.47</v>
      </c>
      <c r="I545" s="350">
        <f t="shared" si="50"/>
        <v>69.958746864854049</v>
      </c>
      <c r="J545" s="162">
        <f>SUM(J538:J544)</f>
        <v>179981</v>
      </c>
      <c r="K545" s="156"/>
      <c r="L545" s="51">
        <f>SUM(F545)</f>
        <v>194967</v>
      </c>
      <c r="M545" s="51">
        <f>SUM(G545)</f>
        <v>194967</v>
      </c>
      <c r="N545" s="51">
        <f>SUM(H545)</f>
        <v>136396.47</v>
      </c>
      <c r="O545" s="51">
        <f>SUM(I545)</f>
        <v>69.958746864854049</v>
      </c>
      <c r="P545" s="51">
        <f>SUM(J545)</f>
        <v>179981</v>
      </c>
      <c r="Q545" s="51"/>
      <c r="R545" s="51"/>
    </row>
    <row r="546" spans="1:18" ht="15" customHeight="1" thickBot="1" x14ac:dyDescent="0.3">
      <c r="A546" s="229" t="s">
        <v>415</v>
      </c>
      <c r="B546" s="231"/>
      <c r="C546" s="230"/>
      <c r="D546" s="231"/>
      <c r="E546" s="313"/>
      <c r="F546" s="70">
        <f>SUM(L546)</f>
        <v>194967</v>
      </c>
      <c r="G546" s="70">
        <f t="shared" ref="G546:H546" si="52">SUM(M546)</f>
        <v>194967</v>
      </c>
      <c r="H546" s="219">
        <f t="shared" si="52"/>
        <v>136396.47</v>
      </c>
      <c r="I546" s="349">
        <f t="shared" si="50"/>
        <v>69.958746864854049</v>
      </c>
      <c r="J546" s="70">
        <f>SUM(P546)</f>
        <v>179981</v>
      </c>
      <c r="K546" s="360"/>
      <c r="L546" s="51">
        <f t="shared" ref="L546:P546" si="53">SUM(L545)</f>
        <v>194967</v>
      </c>
      <c r="M546" s="51">
        <f t="shared" si="53"/>
        <v>194967</v>
      </c>
      <c r="N546" s="51">
        <f t="shared" si="53"/>
        <v>136396.47</v>
      </c>
      <c r="O546" s="51">
        <f t="shared" si="53"/>
        <v>69.958746864854049</v>
      </c>
      <c r="P546" s="51">
        <f t="shared" si="53"/>
        <v>179981</v>
      </c>
      <c r="Q546" s="51"/>
      <c r="R546" s="51"/>
    </row>
    <row r="547" spans="1:18" ht="14.25" customHeight="1" x14ac:dyDescent="0.2">
      <c r="A547" s="91"/>
      <c r="B547" s="91"/>
      <c r="C547" s="130"/>
      <c r="D547" s="91"/>
      <c r="E547" s="91"/>
      <c r="F547" s="310"/>
      <c r="G547" s="310"/>
      <c r="H547" s="311"/>
      <c r="I547" s="310"/>
      <c r="J547" s="310"/>
      <c r="K547" s="310"/>
      <c r="L547" s="310"/>
    </row>
    <row r="548" spans="1:18" ht="14.25" customHeight="1" x14ac:dyDescent="0.2">
      <c r="A548" s="71"/>
      <c r="B548" s="91"/>
      <c r="C548" s="130"/>
      <c r="D548" s="91"/>
      <c r="E548" s="312"/>
      <c r="F548" s="9"/>
      <c r="G548" s="9"/>
      <c r="H548" s="52"/>
      <c r="I548" s="9"/>
      <c r="J548" s="9"/>
      <c r="K548" s="9"/>
      <c r="L548" s="9"/>
    </row>
    <row r="549" spans="1:18" ht="14.25" customHeight="1" x14ac:dyDescent="0.2">
      <c r="A549" s="206"/>
      <c r="B549" s="207"/>
      <c r="C549" s="207"/>
      <c r="D549" s="207"/>
      <c r="E549" s="206"/>
      <c r="F549" s="208"/>
      <c r="G549" s="208"/>
      <c r="H549" s="224"/>
      <c r="I549" s="208"/>
      <c r="J549" s="208"/>
      <c r="K549" s="208"/>
      <c r="L549" s="208"/>
    </row>
    <row r="550" spans="1:18" ht="14.25" customHeight="1" x14ac:dyDescent="0.2">
      <c r="A550" s="206"/>
      <c r="B550" s="207"/>
      <c r="C550" s="207"/>
      <c r="D550" s="207"/>
      <c r="E550" s="206"/>
      <c r="F550" s="208"/>
      <c r="G550" s="208"/>
      <c r="H550" s="224"/>
      <c r="I550" s="208"/>
      <c r="J550" s="208"/>
      <c r="K550" s="208"/>
      <c r="L550" s="208"/>
    </row>
    <row r="551" spans="1:18" ht="14.25" customHeight="1" x14ac:dyDescent="0.2">
      <c r="A551" s="206"/>
      <c r="B551" s="207"/>
      <c r="C551" s="207"/>
      <c r="D551" s="207"/>
      <c r="E551" s="206"/>
      <c r="F551" s="208"/>
      <c r="G551" s="208"/>
      <c r="H551" s="224"/>
      <c r="I551" s="208"/>
      <c r="J551" s="208"/>
      <c r="K551" s="208"/>
      <c r="L551" s="208"/>
    </row>
    <row r="552" spans="1:18" ht="14.25" customHeight="1" x14ac:dyDescent="0.2">
      <c r="A552" s="91"/>
      <c r="B552" s="71"/>
      <c r="C552" s="91"/>
      <c r="D552" s="91"/>
      <c r="E552" s="91"/>
      <c r="F552" s="7"/>
      <c r="G552" s="7"/>
      <c r="H552" s="220"/>
      <c r="I552" s="7"/>
      <c r="J552" s="7"/>
      <c r="K552" s="7"/>
      <c r="L552" s="7"/>
    </row>
    <row r="553" spans="1:18" ht="15.75" customHeight="1" thickBot="1" x14ac:dyDescent="0.3">
      <c r="A553" s="180" t="s">
        <v>185</v>
      </c>
      <c r="B553" s="15"/>
      <c r="C553" s="180"/>
      <c r="D553" s="126"/>
      <c r="E553" s="124"/>
      <c r="F553" s="163"/>
      <c r="G553" s="163"/>
      <c r="H553" s="225"/>
      <c r="I553" s="163"/>
      <c r="J553" s="163"/>
      <c r="K553" s="48"/>
      <c r="L553" s="48"/>
    </row>
    <row r="554" spans="1:18" ht="15.75" customHeight="1" thickBot="1" x14ac:dyDescent="0.3">
      <c r="A554" s="195" t="s">
        <v>411</v>
      </c>
      <c r="B554" s="196"/>
      <c r="C554" s="197"/>
      <c r="D554" s="196"/>
      <c r="E554" s="198"/>
      <c r="F554" s="209">
        <f>SUM(F477)</f>
        <v>2338008</v>
      </c>
      <c r="G554" s="209">
        <f t="shared" ref="G554:H554" si="54">SUM(G477)</f>
        <v>2400993</v>
      </c>
      <c r="H554" s="353">
        <f t="shared" si="54"/>
        <v>1724002.7000000002</v>
      </c>
      <c r="I554" s="209">
        <f>SUM(H554/G554)*100</f>
        <v>71.803737037134226</v>
      </c>
      <c r="J554" s="209">
        <f>SUM(J477)</f>
        <v>2518395.85</v>
      </c>
      <c r="K554" s="7"/>
      <c r="L554" s="7"/>
    </row>
    <row r="555" spans="1:18" ht="15.75" customHeight="1" thickBot="1" x14ac:dyDescent="0.3">
      <c r="A555" s="199" t="s">
        <v>416</v>
      </c>
      <c r="B555" s="200"/>
      <c r="C555" s="200"/>
      <c r="D555" s="200"/>
      <c r="E555" s="201"/>
      <c r="F555" s="75">
        <f>SUM(F534)</f>
        <v>762106</v>
      </c>
      <c r="G555" s="75">
        <f>SUM(G534)</f>
        <v>1163704</v>
      </c>
      <c r="H555" s="222">
        <f>SUM(H534)</f>
        <v>679776.49999999988</v>
      </c>
      <c r="I555" s="209">
        <f t="shared" ref="I555:I557" si="55">SUM(H555/G555)*100</f>
        <v>58.414897602826819</v>
      </c>
      <c r="J555" s="75">
        <f>SUM(J534)</f>
        <v>1102105</v>
      </c>
      <c r="K555" s="7"/>
      <c r="L555" s="7"/>
    </row>
    <row r="556" spans="1:18" ht="15.75" customHeight="1" thickBot="1" x14ac:dyDescent="0.3">
      <c r="A556" s="202" t="s">
        <v>415</v>
      </c>
      <c r="B556" s="203"/>
      <c r="C556" s="203"/>
      <c r="D556" s="203"/>
      <c r="E556" s="204"/>
      <c r="F556" s="193">
        <f>SUM(F546)</f>
        <v>194967</v>
      </c>
      <c r="G556" s="193">
        <f>SUM(G546)</f>
        <v>194967</v>
      </c>
      <c r="H556" s="354">
        <f>SUM(H546)</f>
        <v>136396.47</v>
      </c>
      <c r="I556" s="209">
        <f t="shared" si="55"/>
        <v>69.958746864854049</v>
      </c>
      <c r="J556" s="193">
        <f>SUM(J546)</f>
        <v>179981</v>
      </c>
      <c r="K556" s="7"/>
      <c r="L556" s="7"/>
    </row>
    <row r="557" spans="1:18" ht="15.75" customHeight="1" thickBot="1" x14ac:dyDescent="0.3">
      <c r="A557" s="194" t="s">
        <v>417</v>
      </c>
      <c r="B557" s="182"/>
      <c r="C557" s="182"/>
      <c r="D557" s="182"/>
      <c r="E557" s="233"/>
      <c r="F557" s="70">
        <f t="shared" ref="F557:H557" si="56">SUM(F554:F556)</f>
        <v>3295081</v>
      </c>
      <c r="G557" s="70">
        <f t="shared" si="56"/>
        <v>3759664</v>
      </c>
      <c r="H557" s="219">
        <f t="shared" si="56"/>
        <v>2540175.6700000004</v>
      </c>
      <c r="I557" s="348">
        <f t="shared" si="55"/>
        <v>67.563901189042426</v>
      </c>
      <c r="J557" s="70">
        <f t="shared" ref="J557" si="57">SUM(J554:J556)</f>
        <v>3800481.85</v>
      </c>
      <c r="K557" s="7"/>
      <c r="L557" s="7"/>
    </row>
    <row r="558" spans="1:18" ht="15.75" customHeight="1" thickBot="1" x14ac:dyDescent="0.25">
      <c r="A558" s="91"/>
      <c r="B558" s="91"/>
      <c r="C558" s="91"/>
      <c r="D558" s="91"/>
      <c r="E558" s="91"/>
      <c r="F558" s="181"/>
      <c r="G558" s="181"/>
      <c r="H558" s="226"/>
      <c r="I558" s="181"/>
      <c r="J558" s="181"/>
      <c r="K558" s="181"/>
      <c r="L558" s="181"/>
    </row>
    <row r="559" spans="1:18" ht="15.75" customHeight="1" thickBot="1" x14ac:dyDescent="0.3">
      <c r="A559" s="205" t="s">
        <v>408</v>
      </c>
      <c r="B559" s="196"/>
      <c r="C559" s="196"/>
      <c r="D559" s="196"/>
      <c r="E559" s="198"/>
      <c r="F559" s="247">
        <f>SUM('Príjmy 1-9-2018'!E201)</f>
        <v>2570069</v>
      </c>
      <c r="G559" s="247">
        <f>SUM('Príjmy 1-9-2018'!F201)</f>
        <v>2598187</v>
      </c>
      <c r="H559" s="355">
        <f>SUM('Príjmy 1-9-2018'!G201)</f>
        <v>2091517.3510000003</v>
      </c>
      <c r="I559" s="247">
        <f>SUM(H559/G559)*100</f>
        <v>80.499107685474542</v>
      </c>
      <c r="J559" s="247">
        <f>SUM('Príjmy 1-9-2018'!I201)</f>
        <v>2721291</v>
      </c>
      <c r="K559" s="7"/>
      <c r="L559" s="7"/>
    </row>
    <row r="560" spans="1:18" ht="15.75" customHeight="1" thickBot="1" x14ac:dyDescent="0.3">
      <c r="A560" s="199" t="s">
        <v>409</v>
      </c>
      <c r="B560" s="200"/>
      <c r="C560" s="200"/>
      <c r="D560" s="200"/>
      <c r="E560" s="201"/>
      <c r="F560" s="75">
        <f>SUM('Príjmy 1-9-2018'!E202)</f>
        <v>700012</v>
      </c>
      <c r="G560" s="75">
        <f>SUM('Príjmy 1-9-2018'!F202)</f>
        <v>908581</v>
      </c>
      <c r="H560" s="222">
        <f>SUM('Príjmy 1-9-2018'!G202)</f>
        <v>540813.62000000011</v>
      </c>
      <c r="I560" s="247">
        <f t="shared" ref="I560:I562" si="58">SUM(H560/G560)*100</f>
        <v>59.522884585964277</v>
      </c>
      <c r="J560" s="75">
        <f>SUM('Príjmy 1-9-2018'!I202)</f>
        <v>851295</v>
      </c>
      <c r="K560" s="7"/>
      <c r="L560" s="7"/>
    </row>
    <row r="561" spans="1:12" ht="15.75" customHeight="1" thickBot="1" x14ac:dyDescent="0.3">
      <c r="A561" s="202" t="s">
        <v>410</v>
      </c>
      <c r="B561" s="203"/>
      <c r="C561" s="203"/>
      <c r="D561" s="203"/>
      <c r="E561" s="204"/>
      <c r="F561" s="75">
        <f>SUM('Príjmy 1-9-2018'!E203)</f>
        <v>25000</v>
      </c>
      <c r="G561" s="75">
        <f>SUM('Príjmy 1-9-2018'!F203)</f>
        <v>252896</v>
      </c>
      <c r="H561" s="222">
        <f>SUM('Príjmy 1-9-2018'!G203)</f>
        <v>29195.75</v>
      </c>
      <c r="I561" s="247">
        <f t="shared" si="58"/>
        <v>11.544567727445273</v>
      </c>
      <c r="J561" s="75">
        <f>SUM('Príjmy 1-9-2018'!I203)</f>
        <v>227896</v>
      </c>
      <c r="K561" s="7"/>
      <c r="L561" s="7"/>
    </row>
    <row r="562" spans="1:12" ht="15.75" customHeight="1" thickBot="1" x14ac:dyDescent="0.3">
      <c r="A562" s="20" t="s">
        <v>418</v>
      </c>
      <c r="B562" s="228"/>
      <c r="C562" s="182"/>
      <c r="D562" s="182"/>
      <c r="E562" s="234"/>
      <c r="F562" s="70">
        <f t="shared" ref="F562:H562" si="59">SUM(F559:F561)</f>
        <v>3295081</v>
      </c>
      <c r="G562" s="70">
        <f t="shared" si="59"/>
        <v>3759664</v>
      </c>
      <c r="H562" s="219">
        <f t="shared" si="59"/>
        <v>2661526.7210000004</v>
      </c>
      <c r="I562" s="351">
        <f t="shared" si="58"/>
        <v>70.791611191851203</v>
      </c>
      <c r="J562" s="70">
        <f t="shared" ref="J562" si="60">SUM(J559:J561)</f>
        <v>3800482</v>
      </c>
      <c r="K562" s="7"/>
      <c r="L562" s="7"/>
    </row>
    <row r="563" spans="1:12" ht="15.75" customHeight="1" thickBot="1" x14ac:dyDescent="0.25">
      <c r="A563" s="82"/>
      <c r="B563" s="82"/>
      <c r="C563" s="82"/>
      <c r="D563" s="82"/>
      <c r="E563" s="91"/>
      <c r="F563" s="9"/>
      <c r="G563" s="9"/>
      <c r="H563" s="52"/>
      <c r="I563" s="9"/>
      <c r="J563" s="9"/>
      <c r="K563" s="48"/>
      <c r="L563" s="48"/>
    </row>
    <row r="564" spans="1:12" s="10" customFormat="1" ht="15.75" customHeight="1" thickBot="1" x14ac:dyDescent="0.3">
      <c r="A564" s="20" t="s">
        <v>186</v>
      </c>
      <c r="B564" s="228"/>
      <c r="C564" s="182"/>
      <c r="D564" s="182"/>
      <c r="E564" s="234"/>
      <c r="F564" s="70">
        <f>SUM(F562-F557)</f>
        <v>0</v>
      </c>
      <c r="G564" s="70">
        <f t="shared" ref="G564:H564" si="61">SUM(G562-G557)</f>
        <v>0</v>
      </c>
      <c r="H564" s="219">
        <f t="shared" si="61"/>
        <v>121351.05099999998</v>
      </c>
      <c r="I564" s="70"/>
      <c r="J564" s="70">
        <f>SUM(J562-J557)</f>
        <v>0.14999999990686774</v>
      </c>
      <c r="K564" s="7"/>
      <c r="L564" s="7"/>
    </row>
    <row r="565" spans="1:12" ht="14.25" x14ac:dyDescent="0.2">
      <c r="A565" s="42"/>
      <c r="B565" s="42"/>
      <c r="C565" s="42"/>
      <c r="D565" s="42"/>
      <c r="E565" s="42"/>
      <c r="F565" s="51"/>
      <c r="G565" s="296"/>
      <c r="H565" s="212"/>
      <c r="I565" s="51"/>
      <c r="J565" s="296"/>
      <c r="K565" s="296"/>
      <c r="L565" s="296"/>
    </row>
    <row r="566" spans="1:12" s="16" customFormat="1" ht="15" x14ac:dyDescent="0.2">
      <c r="A566" s="42"/>
      <c r="B566" s="42"/>
      <c r="C566" s="42"/>
      <c r="D566" s="42"/>
      <c r="E566" s="42" t="s">
        <v>962</v>
      </c>
      <c r="F566" s="179"/>
      <c r="G566" s="297"/>
      <c r="H566" s="285"/>
      <c r="I566" s="179"/>
      <c r="J566" s="297"/>
      <c r="K566" s="297"/>
      <c r="L566" s="297"/>
    </row>
    <row r="567" spans="1:12" s="16" customFormat="1" ht="15" x14ac:dyDescent="0.2">
      <c r="A567" s="42"/>
      <c r="B567" s="42"/>
      <c r="C567" s="42"/>
      <c r="D567" s="42"/>
      <c r="E567" s="42" t="s">
        <v>235</v>
      </c>
      <c r="F567" s="137"/>
      <c r="G567" s="296"/>
      <c r="H567" s="286"/>
      <c r="I567" s="137"/>
      <c r="J567" s="296"/>
      <c r="K567" s="296"/>
      <c r="L567" s="296"/>
    </row>
    <row r="568" spans="1:12" s="16" customFormat="1" ht="15" x14ac:dyDescent="0.2">
      <c r="A568" s="42"/>
      <c r="B568" s="42"/>
      <c r="C568" s="42"/>
      <c r="D568" s="42"/>
      <c r="E568" s="42"/>
      <c r="F568" s="42"/>
      <c r="G568" s="42"/>
      <c r="H568" s="286"/>
      <c r="I568" s="42"/>
      <c r="J568" s="42"/>
      <c r="K568" s="42"/>
      <c r="L568" s="42"/>
    </row>
    <row r="569" spans="1:12" s="16" customFormat="1" ht="15" x14ac:dyDescent="0.2">
      <c r="A569" s="42"/>
      <c r="B569" s="42"/>
      <c r="C569" s="42"/>
      <c r="D569" s="42"/>
      <c r="E569" s="46"/>
      <c r="F569" s="46"/>
      <c r="G569" s="46"/>
      <c r="H569" s="287"/>
      <c r="I569" s="46"/>
      <c r="J569" s="46"/>
      <c r="K569" s="46"/>
      <c r="L569" s="46"/>
    </row>
    <row r="570" spans="1:12" s="16" customFormat="1" ht="15" x14ac:dyDescent="0.2">
      <c r="A570" s="42"/>
      <c r="B570" s="42"/>
      <c r="C570" s="42"/>
      <c r="D570" s="42"/>
      <c r="E570" s="47"/>
      <c r="F570" s="239"/>
      <c r="G570" s="47"/>
      <c r="H570" s="288"/>
      <c r="I570" s="239"/>
      <c r="J570" s="239"/>
      <c r="K570" s="239"/>
      <c r="L570" s="239"/>
    </row>
    <row r="571" spans="1:12" s="16" customFormat="1" ht="15" x14ac:dyDescent="0.2">
      <c r="H571" s="285"/>
    </row>
    <row r="572" spans="1:12" s="16" customFormat="1" ht="15" x14ac:dyDescent="0.2">
      <c r="H572" s="285"/>
    </row>
    <row r="573" spans="1:12" s="16" customFormat="1" ht="15" x14ac:dyDescent="0.2">
      <c r="H573" s="285"/>
    </row>
    <row r="574" spans="1:12" s="16" customFormat="1" ht="15" x14ac:dyDescent="0.2">
      <c r="H574" s="285"/>
    </row>
    <row r="575" spans="1:12" s="16" customFormat="1" ht="15" x14ac:dyDescent="0.2">
      <c r="H575" s="285"/>
    </row>
    <row r="576" spans="1:12" s="16" customFormat="1" ht="15" x14ac:dyDescent="0.2">
      <c r="H576" s="285"/>
    </row>
    <row r="577" spans="2:12" s="16" customFormat="1" ht="15" x14ac:dyDescent="0.2">
      <c r="H577" s="285"/>
    </row>
    <row r="578" spans="2:12" s="16" customFormat="1" ht="15" x14ac:dyDescent="0.2">
      <c r="H578" s="285"/>
    </row>
    <row r="579" spans="2:12" s="16" customFormat="1" ht="15" x14ac:dyDescent="0.2">
      <c r="H579" s="285"/>
    </row>
    <row r="580" spans="2:12" x14ac:dyDescent="0.2">
      <c r="H580" s="51"/>
    </row>
    <row r="581" spans="2:12" x14ac:dyDescent="0.2">
      <c r="H581" s="51"/>
    </row>
    <row r="582" spans="2:12" x14ac:dyDescent="0.2">
      <c r="H582" s="51"/>
    </row>
    <row r="583" spans="2:12" x14ac:dyDescent="0.2">
      <c r="H583" s="51"/>
    </row>
    <row r="584" spans="2:12" x14ac:dyDescent="0.2">
      <c r="H584" s="51"/>
    </row>
    <row r="585" spans="2:12" x14ac:dyDescent="0.2">
      <c r="H585" s="51"/>
    </row>
    <row r="586" spans="2:12" x14ac:dyDescent="0.2">
      <c r="H586" s="51"/>
    </row>
    <row r="587" spans="2:12" x14ac:dyDescent="0.2">
      <c r="H587" s="51"/>
    </row>
    <row r="588" spans="2:12" x14ac:dyDescent="0.2">
      <c r="H588" s="51"/>
    </row>
    <row r="589" spans="2:12" ht="15" x14ac:dyDescent="0.2">
      <c r="E589" s="17"/>
      <c r="F589" s="17"/>
      <c r="G589" s="17"/>
      <c r="H589" s="289"/>
      <c r="I589" s="17"/>
      <c r="J589" s="17"/>
      <c r="K589" s="17"/>
      <c r="L589" s="17"/>
    </row>
    <row r="590" spans="2:12" ht="15" x14ac:dyDescent="0.2">
      <c r="B590" s="17"/>
      <c r="C590" s="17"/>
      <c r="D590" s="17"/>
      <c r="H590" s="5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13"/>
  <sheetViews>
    <sheetView tabSelected="1" topLeftCell="A168" zoomScale="67" zoomScaleNormal="67" zoomScalePageLayoutView="70" workbookViewId="0">
      <selection activeCell="R200" sqref="R200"/>
    </sheetView>
  </sheetViews>
  <sheetFormatPr defaultColWidth="0.42578125" defaultRowHeight="12.75" x14ac:dyDescent="0.2"/>
  <cols>
    <col min="1" max="1" width="8.140625" customWidth="1"/>
    <col min="2" max="2" width="11.140625" customWidth="1"/>
    <col min="3" max="3" width="8.85546875" customWidth="1"/>
    <col min="4" max="4" width="68.7109375" customWidth="1"/>
    <col min="5" max="5" width="11.7109375" customWidth="1"/>
    <col min="6" max="6" width="11.85546875" customWidth="1"/>
    <col min="7" max="7" width="11.28515625" customWidth="1"/>
    <col min="8" max="8" width="10.5703125" customWidth="1"/>
    <col min="9" max="9" width="16.42578125" customWidth="1"/>
    <col min="10" max="10" width="13.28515625" hidden="1" customWidth="1"/>
    <col min="11" max="11" width="14.140625" hidden="1" customWidth="1"/>
    <col min="12" max="12" width="14.28515625" hidden="1" customWidth="1"/>
    <col min="13" max="13" width="11.42578125" hidden="1" customWidth="1"/>
    <col min="14" max="14" width="11.7109375" hidden="1" customWidth="1"/>
    <col min="15" max="15" width="0.140625" customWidth="1"/>
    <col min="16" max="16" width="1.42578125" hidden="1" customWidth="1"/>
    <col min="17" max="18" width="10.140625" customWidth="1"/>
    <col min="19" max="22" width="10.140625" hidden="1" customWidth="1"/>
    <col min="23" max="44" width="10.140625" customWidth="1"/>
  </cols>
  <sheetData>
    <row r="1" spans="1:9" ht="21" customHeight="1" x14ac:dyDescent="0.25">
      <c r="A1" s="39" t="s">
        <v>770</v>
      </c>
      <c r="B1" s="50"/>
      <c r="E1" s="39"/>
      <c r="F1" s="39"/>
      <c r="G1" s="39"/>
      <c r="H1" s="39"/>
      <c r="I1" s="39"/>
    </row>
    <row r="2" spans="1:9" ht="15.95" customHeight="1" x14ac:dyDescent="0.25">
      <c r="A2" s="36"/>
      <c r="B2" s="36"/>
      <c r="C2" s="36"/>
      <c r="D2" s="39" t="s">
        <v>269</v>
      </c>
      <c r="E2" s="39"/>
      <c r="F2" s="39"/>
      <c r="G2" s="39"/>
      <c r="H2" s="39"/>
      <c r="I2" s="39"/>
    </row>
    <row r="3" spans="1:9" ht="15.75" customHeight="1" x14ac:dyDescent="0.25">
      <c r="A3" s="11" t="s">
        <v>473</v>
      </c>
      <c r="B3" s="11"/>
      <c r="C3" s="10"/>
      <c r="D3" s="10"/>
      <c r="E3" s="10"/>
      <c r="F3" s="10"/>
      <c r="G3" s="10"/>
      <c r="H3" s="10"/>
      <c r="I3" s="10"/>
    </row>
    <row r="4" spans="1:9" ht="14.25" customHeight="1" x14ac:dyDescent="0.25">
      <c r="A4" s="11" t="s">
        <v>474</v>
      </c>
      <c r="B4" s="11"/>
      <c r="C4" s="10"/>
      <c r="D4" s="10"/>
      <c r="E4" s="10"/>
      <c r="F4" s="10"/>
      <c r="G4" s="10"/>
      <c r="H4" s="10"/>
      <c r="I4" s="10"/>
    </row>
    <row r="5" spans="1:9" ht="15" customHeight="1" x14ac:dyDescent="0.25">
      <c r="A5" s="11" t="s">
        <v>187</v>
      </c>
      <c r="B5" s="11"/>
      <c r="C5" s="10"/>
      <c r="D5" s="10"/>
      <c r="E5" s="10"/>
      <c r="F5" s="10"/>
      <c r="G5" s="10"/>
      <c r="H5" s="10"/>
      <c r="I5" s="10"/>
    </row>
    <row r="6" spans="1:9" ht="15.75" x14ac:dyDescent="0.25">
      <c r="A6" s="19" t="s">
        <v>460</v>
      </c>
      <c r="B6" s="19"/>
      <c r="C6" s="19"/>
      <c r="D6" s="19"/>
      <c r="E6" s="19"/>
      <c r="F6" s="19"/>
      <c r="G6" s="19"/>
      <c r="H6" s="19"/>
      <c r="I6" s="19"/>
    </row>
    <row r="7" spans="1:9" ht="15" x14ac:dyDescent="0.2">
      <c r="A7" s="26" t="s">
        <v>188</v>
      </c>
      <c r="B7" s="26"/>
      <c r="C7" s="26"/>
      <c r="D7" s="26"/>
      <c r="E7" s="26"/>
      <c r="F7" s="26"/>
      <c r="G7" s="26"/>
      <c r="H7" s="26"/>
      <c r="I7" s="26"/>
    </row>
    <row r="8" spans="1:9" ht="15.75" x14ac:dyDescent="0.25">
      <c r="A8" s="11" t="s">
        <v>565</v>
      </c>
      <c r="B8" s="11"/>
      <c r="C8" s="10"/>
      <c r="D8" s="10"/>
      <c r="E8" s="10"/>
      <c r="F8" s="10"/>
      <c r="G8" s="10"/>
      <c r="H8" s="10"/>
      <c r="I8" s="10"/>
    </row>
    <row r="9" spans="1:9" ht="15.75" x14ac:dyDescent="0.25">
      <c r="A9" s="11" t="s">
        <v>461</v>
      </c>
      <c r="B9" s="10"/>
      <c r="C9" s="10"/>
      <c r="D9" s="10"/>
      <c r="E9" s="10"/>
      <c r="F9" s="10"/>
      <c r="G9" s="10"/>
      <c r="H9" s="10"/>
      <c r="I9" s="10"/>
    </row>
    <row r="10" spans="1:9" ht="15.75" x14ac:dyDescent="0.25">
      <c r="A10" s="19" t="s">
        <v>231</v>
      </c>
      <c r="B10" s="19"/>
      <c r="C10" s="19"/>
      <c r="D10" s="19"/>
      <c r="E10" s="19"/>
      <c r="F10" s="19"/>
      <c r="G10" s="19"/>
      <c r="H10" s="19"/>
      <c r="I10" s="19"/>
    </row>
    <row r="11" spans="1:9" ht="15.75" x14ac:dyDescent="0.25">
      <c r="A11" s="11" t="s">
        <v>985</v>
      </c>
      <c r="B11" s="10"/>
      <c r="C11" s="10"/>
      <c r="D11" s="10"/>
      <c r="E11" s="10"/>
      <c r="F11" s="10"/>
      <c r="G11" s="10"/>
      <c r="H11" s="10"/>
      <c r="I11" s="10"/>
    </row>
    <row r="12" spans="1:9" ht="15.75" x14ac:dyDescent="0.25">
      <c r="A12" s="11" t="s">
        <v>517</v>
      </c>
      <c r="B12" s="10"/>
      <c r="C12" s="10"/>
      <c r="D12" s="10"/>
      <c r="E12" s="10"/>
      <c r="F12" s="10"/>
      <c r="G12" s="10"/>
      <c r="H12" s="10"/>
      <c r="I12" s="10"/>
    </row>
    <row r="13" spans="1:9" ht="15.75" x14ac:dyDescent="0.25">
      <c r="A13" s="11" t="s">
        <v>634</v>
      </c>
      <c r="B13" s="10"/>
      <c r="C13" s="10"/>
      <c r="D13" s="11"/>
      <c r="E13" s="11"/>
      <c r="F13" s="11"/>
      <c r="G13" s="11"/>
      <c r="H13" s="11"/>
      <c r="I13" s="11"/>
    </row>
    <row r="14" spans="1:9" ht="15.75" x14ac:dyDescent="0.25">
      <c r="A14" s="11" t="s">
        <v>635</v>
      </c>
      <c r="B14" s="10"/>
      <c r="C14" s="10"/>
      <c r="D14" s="11"/>
      <c r="E14" s="11"/>
      <c r="F14" s="11"/>
      <c r="G14" s="11"/>
      <c r="H14" s="11"/>
      <c r="I14" s="11"/>
    </row>
    <row r="15" spans="1:9" ht="15.75" x14ac:dyDescent="0.25">
      <c r="A15" s="11" t="s">
        <v>967</v>
      </c>
      <c r="B15" s="10"/>
      <c r="C15" s="10"/>
      <c r="D15" s="11"/>
      <c r="E15" s="11"/>
      <c r="F15" s="11"/>
      <c r="G15" s="11"/>
      <c r="H15" s="11"/>
      <c r="I15" s="11"/>
    </row>
    <row r="16" spans="1:9" ht="15.75" x14ac:dyDescent="0.25">
      <c r="A16" s="11" t="s">
        <v>968</v>
      </c>
      <c r="B16" s="10"/>
      <c r="C16" s="10"/>
      <c r="D16" s="49"/>
      <c r="E16" s="49"/>
      <c r="F16" s="49"/>
      <c r="G16" s="49"/>
      <c r="H16" s="49"/>
      <c r="I16" s="49"/>
    </row>
    <row r="17" spans="1:22" ht="15.75" x14ac:dyDescent="0.25">
      <c r="A17" s="11"/>
      <c r="B17" s="10"/>
      <c r="C17" s="10"/>
      <c r="D17" s="49"/>
      <c r="E17" s="11"/>
      <c r="F17" s="11"/>
      <c r="G17" s="11"/>
      <c r="H17" s="11"/>
      <c r="I17" s="11"/>
    </row>
    <row r="18" spans="1:22" ht="16.5" thickBot="1" x14ac:dyDescent="0.3">
      <c r="A18" s="27"/>
      <c r="B18" s="27"/>
      <c r="C18" s="27"/>
      <c r="D18" s="6" t="s">
        <v>345</v>
      </c>
      <c r="E18" s="6"/>
      <c r="F18" s="6"/>
      <c r="G18" s="6"/>
      <c r="H18" s="6"/>
      <c r="I18" s="6"/>
    </row>
    <row r="19" spans="1:22" ht="15.75" x14ac:dyDescent="0.25">
      <c r="A19" s="146" t="s">
        <v>190</v>
      </c>
      <c r="B19" s="146" t="s">
        <v>8</v>
      </c>
      <c r="C19" s="146" t="s">
        <v>9</v>
      </c>
      <c r="D19" s="28"/>
      <c r="E19" s="169" t="s">
        <v>975</v>
      </c>
      <c r="F19" s="251" t="s">
        <v>978</v>
      </c>
      <c r="G19" s="169" t="s">
        <v>767</v>
      </c>
      <c r="H19" s="251" t="s">
        <v>768</v>
      </c>
      <c r="I19" s="169" t="s">
        <v>977</v>
      </c>
    </row>
    <row r="20" spans="1:22" ht="15.75" x14ac:dyDescent="0.25">
      <c r="A20" s="147" t="s">
        <v>11</v>
      </c>
      <c r="B20" s="147" t="s">
        <v>191</v>
      </c>
      <c r="C20" s="147" t="s">
        <v>12</v>
      </c>
      <c r="D20" s="29" t="s">
        <v>13</v>
      </c>
      <c r="E20" s="170" t="s">
        <v>981</v>
      </c>
      <c r="F20" s="252" t="s">
        <v>974</v>
      </c>
      <c r="G20" s="170" t="s">
        <v>979</v>
      </c>
      <c r="H20" s="252" t="s">
        <v>980</v>
      </c>
      <c r="I20" s="170" t="s">
        <v>946</v>
      </c>
    </row>
    <row r="21" spans="1:22" ht="15.75" x14ac:dyDescent="0.25">
      <c r="A21" s="147"/>
      <c r="B21" s="147"/>
      <c r="C21" s="147"/>
      <c r="D21" s="29"/>
      <c r="E21" s="170" t="s">
        <v>976</v>
      </c>
      <c r="F21" s="252" t="s">
        <v>393</v>
      </c>
      <c r="G21" s="170" t="s">
        <v>393</v>
      </c>
      <c r="H21" s="170" t="s">
        <v>393</v>
      </c>
      <c r="I21" s="170" t="s">
        <v>983</v>
      </c>
    </row>
    <row r="22" spans="1:22" ht="15.75" x14ac:dyDescent="0.25">
      <c r="A22" s="147"/>
      <c r="B22" s="147"/>
      <c r="C22" s="147"/>
      <c r="D22" s="29"/>
      <c r="E22" s="335" t="s">
        <v>697</v>
      </c>
      <c r="F22" s="335" t="s">
        <v>697</v>
      </c>
      <c r="G22" s="335" t="s">
        <v>769</v>
      </c>
      <c r="H22" s="335" t="s">
        <v>769</v>
      </c>
      <c r="I22" s="335" t="s">
        <v>982</v>
      </c>
    </row>
    <row r="23" spans="1:22" ht="16.5" thickBot="1" x14ac:dyDescent="0.3">
      <c r="A23" s="172"/>
      <c r="B23" s="172"/>
      <c r="C23" s="172"/>
      <c r="D23" s="30"/>
      <c r="E23" s="336" t="s">
        <v>318</v>
      </c>
      <c r="F23" s="336" t="s">
        <v>318</v>
      </c>
      <c r="G23" s="336" t="s">
        <v>318</v>
      </c>
      <c r="H23" s="336" t="s">
        <v>318</v>
      </c>
      <c r="I23" s="336" t="s">
        <v>318</v>
      </c>
    </row>
    <row r="24" spans="1:22" ht="15.75" x14ac:dyDescent="0.25">
      <c r="A24" s="333"/>
      <c r="B24" s="333"/>
      <c r="C24" s="333"/>
      <c r="D24" s="13"/>
      <c r="E24" s="334"/>
      <c r="F24" s="334"/>
      <c r="G24" s="334"/>
      <c r="H24" s="334"/>
      <c r="I24" s="334"/>
    </row>
    <row r="25" spans="1:22" ht="15.75" x14ac:dyDescent="0.25">
      <c r="A25" s="12">
        <v>100</v>
      </c>
      <c r="B25" s="106"/>
      <c r="C25" s="66"/>
      <c r="D25" s="66" t="s">
        <v>373</v>
      </c>
    </row>
    <row r="26" spans="1:22" ht="15.75" x14ac:dyDescent="0.25">
      <c r="A26" s="5">
        <v>110</v>
      </c>
      <c r="B26" s="76"/>
      <c r="C26" s="58"/>
      <c r="D26" s="58" t="s">
        <v>423</v>
      </c>
      <c r="E26" s="133"/>
      <c r="F26" s="215"/>
      <c r="G26" s="215"/>
      <c r="H26" s="133"/>
      <c r="I26" s="215"/>
    </row>
    <row r="27" spans="1:22" ht="15.75" x14ac:dyDescent="0.25">
      <c r="A27" s="5">
        <v>111</v>
      </c>
      <c r="B27" s="76"/>
      <c r="C27" s="58"/>
      <c r="D27" s="58" t="s">
        <v>192</v>
      </c>
      <c r="E27" s="133"/>
      <c r="F27" s="215"/>
      <c r="G27" s="215"/>
      <c r="H27" s="133"/>
      <c r="I27" s="215"/>
    </row>
    <row r="28" spans="1:22" ht="15" x14ac:dyDescent="0.2">
      <c r="A28" s="23"/>
      <c r="B28" s="77">
        <v>111003</v>
      </c>
      <c r="C28" s="53">
        <v>41</v>
      </c>
      <c r="D28" s="53" t="s">
        <v>193</v>
      </c>
      <c r="E28" s="60">
        <v>1188646</v>
      </c>
      <c r="F28" s="60">
        <v>1209829</v>
      </c>
      <c r="G28" s="216">
        <v>938882.84</v>
      </c>
      <c r="H28" s="60">
        <f>SUM(G28/F28)*100</f>
        <v>77.604590400792176</v>
      </c>
      <c r="I28" s="60">
        <v>1253628</v>
      </c>
    </row>
    <row r="29" spans="1:22" ht="15.75" x14ac:dyDescent="0.25">
      <c r="A29" s="321"/>
      <c r="B29" s="322"/>
      <c r="C29" s="323"/>
      <c r="D29" s="323" t="s">
        <v>89</v>
      </c>
      <c r="E29" s="324">
        <f t="shared" ref="E29:G29" si="0">SUM(E28)</f>
        <v>1188646</v>
      </c>
      <c r="F29" s="324">
        <f t="shared" si="0"/>
        <v>1209829</v>
      </c>
      <c r="G29" s="325">
        <f t="shared" si="0"/>
        <v>938882.84</v>
      </c>
      <c r="H29" s="324">
        <f t="shared" ref="H29:H94" si="1">SUM(G29/F29)*100</f>
        <v>77.604590400792176</v>
      </c>
      <c r="I29" s="324">
        <f>SUM(I28)</f>
        <v>1253628</v>
      </c>
      <c r="J29" s="51">
        <f>SUM(E29)</f>
        <v>1188646</v>
      </c>
      <c r="K29" s="51">
        <f>SUM(F29)</f>
        <v>1209829</v>
      </c>
      <c r="L29" s="51">
        <f>SUM(G29)</f>
        <v>938882.84</v>
      </c>
      <c r="M29" s="51">
        <f>SUM(H29)</f>
        <v>77.604590400792176</v>
      </c>
      <c r="N29" s="51">
        <f>SUM(I29)</f>
        <v>1253628</v>
      </c>
      <c r="O29" s="51" t="e">
        <f>SUM(#REF!)</f>
        <v>#REF!</v>
      </c>
      <c r="P29" s="51" t="e">
        <f>SUM(#REF!)</f>
        <v>#REF!</v>
      </c>
      <c r="S29" s="4">
        <f>SUM(E29)</f>
        <v>1188646</v>
      </c>
      <c r="T29" s="4">
        <f>SUM(F29)</f>
        <v>1209829</v>
      </c>
      <c r="U29" s="4">
        <f>SUM(G29)</f>
        <v>938882.84</v>
      </c>
      <c r="V29" s="4">
        <f>SUM(I29)</f>
        <v>1253628</v>
      </c>
    </row>
    <row r="30" spans="1:22" ht="15.75" x14ac:dyDescent="0.25">
      <c r="A30" s="5">
        <v>120</v>
      </c>
      <c r="B30" s="76"/>
      <c r="C30" s="58"/>
      <c r="D30" s="58" t="s">
        <v>194</v>
      </c>
      <c r="E30" s="133"/>
      <c r="F30" s="133"/>
      <c r="G30" s="215"/>
      <c r="H30" s="60"/>
      <c r="I30" s="133"/>
    </row>
    <row r="31" spans="1:22" ht="15" x14ac:dyDescent="0.2">
      <c r="A31" s="23"/>
      <c r="B31" s="77">
        <v>121001</v>
      </c>
      <c r="C31" s="53">
        <v>41</v>
      </c>
      <c r="D31" s="53" t="s">
        <v>195</v>
      </c>
      <c r="E31" s="60">
        <v>17000</v>
      </c>
      <c r="F31" s="60">
        <v>17000</v>
      </c>
      <c r="G31" s="216">
        <v>12573.9</v>
      </c>
      <c r="H31" s="60">
        <f t="shared" si="1"/>
        <v>73.964117647058828</v>
      </c>
      <c r="I31" s="60">
        <v>17000</v>
      </c>
    </row>
    <row r="32" spans="1:22" ht="15" x14ac:dyDescent="0.2">
      <c r="A32" s="23"/>
      <c r="B32" s="77">
        <v>121002</v>
      </c>
      <c r="C32" s="53">
        <v>41</v>
      </c>
      <c r="D32" s="53" t="s">
        <v>196</v>
      </c>
      <c r="E32" s="60">
        <v>232500</v>
      </c>
      <c r="F32" s="60">
        <v>232500</v>
      </c>
      <c r="G32" s="216">
        <v>220216.21</v>
      </c>
      <c r="H32" s="60">
        <f t="shared" si="1"/>
        <v>94.716649462365581</v>
      </c>
      <c r="I32" s="60">
        <v>232500</v>
      </c>
    </row>
    <row r="33" spans="1:22" ht="15" x14ac:dyDescent="0.2">
      <c r="A33" s="23"/>
      <c r="B33" s="77"/>
      <c r="C33" s="53"/>
      <c r="D33" s="323" t="s">
        <v>89</v>
      </c>
      <c r="E33" s="324">
        <f t="shared" ref="E33:G33" si="2">SUM(E31:E32)</f>
        <v>249500</v>
      </c>
      <c r="F33" s="324">
        <f t="shared" si="2"/>
        <v>249500</v>
      </c>
      <c r="G33" s="325">
        <f t="shared" si="2"/>
        <v>232790.11</v>
      </c>
      <c r="H33" s="324">
        <f t="shared" si="1"/>
        <v>93.302649298597188</v>
      </c>
      <c r="I33" s="324">
        <f>SUM(I31:I32)</f>
        <v>249500</v>
      </c>
      <c r="J33" s="51">
        <f>SUM(E33)</f>
        <v>249500</v>
      </c>
      <c r="K33" s="51">
        <f>SUM(F33)</f>
        <v>249500</v>
      </c>
      <c r="L33" s="51">
        <f>SUM(G33)</f>
        <v>232790.11</v>
      </c>
      <c r="M33" s="51">
        <f>SUM(H33)</f>
        <v>93.302649298597188</v>
      </c>
      <c r="N33" s="51">
        <f>SUM(I33)</f>
        <v>249500</v>
      </c>
      <c r="O33" s="51" t="e">
        <f>SUM(#REF!)</f>
        <v>#REF!</v>
      </c>
      <c r="P33" s="51" t="e">
        <f>SUM(#REF!)</f>
        <v>#REF!</v>
      </c>
      <c r="S33" s="4">
        <f>SUM(E33)</f>
        <v>249500</v>
      </c>
      <c r="T33" s="4">
        <f>SUM(F33)</f>
        <v>249500</v>
      </c>
      <c r="U33" s="4">
        <f>SUM(G33)</f>
        <v>232790.11</v>
      </c>
      <c r="V33" s="4">
        <f>SUM(I33)</f>
        <v>249500</v>
      </c>
    </row>
    <row r="34" spans="1:22" ht="15.75" x14ac:dyDescent="0.25">
      <c r="A34" s="5">
        <v>133</v>
      </c>
      <c r="B34" s="76"/>
      <c r="C34" s="58"/>
      <c r="D34" s="58" t="s">
        <v>197</v>
      </c>
      <c r="E34" s="155"/>
      <c r="F34" s="155"/>
      <c r="G34" s="268"/>
      <c r="H34" s="60"/>
      <c r="I34" s="155"/>
    </row>
    <row r="35" spans="1:22" ht="15" x14ac:dyDescent="0.2">
      <c r="A35" s="23"/>
      <c r="B35" s="77">
        <v>133001</v>
      </c>
      <c r="C35" s="53">
        <v>41</v>
      </c>
      <c r="D35" s="53" t="s">
        <v>198</v>
      </c>
      <c r="E35" s="60">
        <v>1200</v>
      </c>
      <c r="F35" s="60">
        <v>1200</v>
      </c>
      <c r="G35" s="216">
        <v>1006.66</v>
      </c>
      <c r="H35" s="60">
        <f t="shared" si="1"/>
        <v>83.888333333333335</v>
      </c>
      <c r="I35" s="60">
        <v>1200</v>
      </c>
    </row>
    <row r="36" spans="1:22" ht="15" x14ac:dyDescent="0.2">
      <c r="A36" s="23"/>
      <c r="B36" s="78">
        <v>133012</v>
      </c>
      <c r="C36" s="63">
        <v>41</v>
      </c>
      <c r="D36" s="63" t="s">
        <v>199</v>
      </c>
      <c r="E36" s="60">
        <v>100</v>
      </c>
      <c r="F36" s="60">
        <v>100</v>
      </c>
      <c r="G36" s="216">
        <v>76.5</v>
      </c>
      <c r="H36" s="60">
        <f t="shared" si="1"/>
        <v>76.5</v>
      </c>
      <c r="I36" s="60">
        <v>100</v>
      </c>
    </row>
    <row r="37" spans="1:22" ht="15" x14ac:dyDescent="0.2">
      <c r="A37" s="23"/>
      <c r="B37" s="78">
        <v>133006</v>
      </c>
      <c r="C37" s="63">
        <v>41</v>
      </c>
      <c r="D37" s="63" t="s">
        <v>200</v>
      </c>
      <c r="E37" s="60">
        <v>86</v>
      </c>
      <c r="F37" s="60">
        <v>86</v>
      </c>
      <c r="G37" s="216">
        <v>100.97</v>
      </c>
      <c r="H37" s="60">
        <f t="shared" si="1"/>
        <v>117.40697674418605</v>
      </c>
      <c r="I37" s="60">
        <v>101</v>
      </c>
    </row>
    <row r="38" spans="1:22" ht="15" x14ac:dyDescent="0.2">
      <c r="A38" s="23"/>
      <c r="B38" s="183" t="s">
        <v>201</v>
      </c>
      <c r="C38" s="53">
        <v>41</v>
      </c>
      <c r="D38" s="53" t="s">
        <v>202</v>
      </c>
      <c r="E38" s="60">
        <v>418</v>
      </c>
      <c r="F38" s="60">
        <v>418</v>
      </c>
      <c r="G38" s="216">
        <v>233</v>
      </c>
      <c r="H38" s="60">
        <f t="shared" si="1"/>
        <v>55.741626794258373</v>
      </c>
      <c r="I38" s="60">
        <v>418</v>
      </c>
    </row>
    <row r="39" spans="1:22" ht="15" x14ac:dyDescent="0.2">
      <c r="A39" s="23"/>
      <c r="B39" s="183">
        <v>133004</v>
      </c>
      <c r="C39" s="53">
        <v>41</v>
      </c>
      <c r="D39" s="255" t="s">
        <v>774</v>
      </c>
      <c r="E39" s="60">
        <v>0</v>
      </c>
      <c r="F39" s="60">
        <v>0</v>
      </c>
      <c r="G39" s="216">
        <v>33.19</v>
      </c>
      <c r="H39" s="60">
        <v>0</v>
      </c>
      <c r="I39" s="60">
        <v>33</v>
      </c>
    </row>
    <row r="40" spans="1:22" ht="15" x14ac:dyDescent="0.2">
      <c r="A40" s="23"/>
      <c r="B40" s="183" t="s">
        <v>203</v>
      </c>
      <c r="C40" s="53">
        <v>41</v>
      </c>
      <c r="D40" s="53" t="s">
        <v>204</v>
      </c>
      <c r="E40" s="159">
        <v>78700</v>
      </c>
      <c r="F40" s="159">
        <v>78700</v>
      </c>
      <c r="G40" s="217">
        <v>53516.24</v>
      </c>
      <c r="H40" s="60">
        <f t="shared" si="1"/>
        <v>68.000304955527312</v>
      </c>
      <c r="I40" s="159">
        <v>78700</v>
      </c>
    </row>
    <row r="41" spans="1:22" ht="15" x14ac:dyDescent="0.2">
      <c r="A41" s="23"/>
      <c r="B41" s="183" t="s">
        <v>205</v>
      </c>
      <c r="C41" s="53">
        <v>41</v>
      </c>
      <c r="D41" s="53" t="s">
        <v>206</v>
      </c>
      <c r="E41" s="159">
        <v>17712</v>
      </c>
      <c r="F41" s="159">
        <v>17712</v>
      </c>
      <c r="G41" s="217">
        <v>13324.07</v>
      </c>
      <c r="H41" s="60">
        <f t="shared" si="1"/>
        <v>75.226230803974701</v>
      </c>
      <c r="I41" s="159">
        <v>17712</v>
      </c>
    </row>
    <row r="42" spans="1:22" ht="15" x14ac:dyDescent="0.2">
      <c r="A42" s="23"/>
      <c r="B42" s="183" t="s">
        <v>236</v>
      </c>
      <c r="C42" s="53">
        <v>41</v>
      </c>
      <c r="D42" s="53" t="s">
        <v>237</v>
      </c>
      <c r="E42" s="60">
        <v>102100</v>
      </c>
      <c r="F42" s="60">
        <v>102100</v>
      </c>
      <c r="G42" s="216">
        <v>80700.23</v>
      </c>
      <c r="H42" s="60">
        <f t="shared" si="1"/>
        <v>79.040381978452487</v>
      </c>
      <c r="I42" s="60">
        <v>102100</v>
      </c>
    </row>
    <row r="43" spans="1:22" ht="15" x14ac:dyDescent="0.2">
      <c r="A43" s="23"/>
      <c r="B43" s="77">
        <v>134001</v>
      </c>
      <c r="C43" s="53">
        <v>41</v>
      </c>
      <c r="D43" s="53" t="s">
        <v>488</v>
      </c>
      <c r="E43" s="60">
        <v>101</v>
      </c>
      <c r="F43" s="60">
        <v>101</v>
      </c>
      <c r="G43" s="216">
        <v>0</v>
      </c>
      <c r="H43" s="60">
        <f t="shared" si="1"/>
        <v>0</v>
      </c>
      <c r="I43" s="60">
        <v>101</v>
      </c>
    </row>
    <row r="44" spans="1:22" ht="15" x14ac:dyDescent="0.2">
      <c r="A44" s="23"/>
      <c r="B44" s="77"/>
      <c r="C44" s="53"/>
      <c r="D44" s="323" t="s">
        <v>89</v>
      </c>
      <c r="E44" s="324">
        <f t="shared" ref="E44:G44" si="3">SUM(E35:E43)</f>
        <v>200417</v>
      </c>
      <c r="F44" s="324">
        <f t="shared" si="3"/>
        <v>200417</v>
      </c>
      <c r="G44" s="325">
        <f t="shared" si="3"/>
        <v>148990.85999999999</v>
      </c>
      <c r="H44" s="324">
        <f t="shared" si="1"/>
        <v>74.340430203026685</v>
      </c>
      <c r="I44" s="324">
        <f>SUM(I35:I43)</f>
        <v>200465</v>
      </c>
      <c r="J44" s="51">
        <f>SUM(E44)</f>
        <v>200417</v>
      </c>
      <c r="K44" s="51">
        <f>SUM(F44)</f>
        <v>200417</v>
      </c>
      <c r="L44" s="51">
        <f>SUM(G44)</f>
        <v>148990.85999999999</v>
      </c>
      <c r="M44" s="51">
        <f>SUM(H44)</f>
        <v>74.340430203026685</v>
      </c>
      <c r="N44" s="51">
        <f>SUM(I44)</f>
        <v>200465</v>
      </c>
      <c r="O44" s="51" t="e">
        <f>SUM(#REF!)</f>
        <v>#REF!</v>
      </c>
      <c r="P44" s="51" t="e">
        <f>SUM(#REF!)</f>
        <v>#REF!</v>
      </c>
      <c r="S44" s="4">
        <f>SUM(E44)</f>
        <v>200417</v>
      </c>
      <c r="T44" s="4">
        <f>SUM(F44)</f>
        <v>200417</v>
      </c>
      <c r="U44" s="4">
        <f>SUM(G44)</f>
        <v>148990.85999999999</v>
      </c>
      <c r="V44" s="4">
        <f>SUM(I44)</f>
        <v>200465</v>
      </c>
    </row>
    <row r="45" spans="1:22" ht="15.95" customHeight="1" x14ac:dyDescent="0.25">
      <c r="A45" s="12">
        <v>200</v>
      </c>
      <c r="B45" s="106"/>
      <c r="C45" s="66"/>
      <c r="D45" s="66" t="s">
        <v>359</v>
      </c>
      <c r="E45" s="156"/>
      <c r="F45" s="156"/>
      <c r="G45" s="174"/>
      <c r="H45" s="9"/>
      <c r="I45" s="156"/>
    </row>
    <row r="46" spans="1:22" ht="15.95" customHeight="1" x14ac:dyDescent="0.25">
      <c r="A46" s="5">
        <v>211</v>
      </c>
      <c r="B46" s="76"/>
      <c r="C46" s="58"/>
      <c r="D46" s="58" t="s">
        <v>360</v>
      </c>
      <c r="E46" s="133"/>
      <c r="F46" s="133"/>
      <c r="G46" s="215"/>
      <c r="H46" s="60"/>
      <c r="I46" s="133"/>
    </row>
    <row r="47" spans="1:22" ht="15.95" customHeight="1" x14ac:dyDescent="0.2">
      <c r="A47" s="23"/>
      <c r="B47" s="77">
        <v>211003</v>
      </c>
      <c r="C47" s="53">
        <v>41</v>
      </c>
      <c r="D47" s="53" t="s">
        <v>207</v>
      </c>
      <c r="E47" s="60">
        <v>0</v>
      </c>
      <c r="F47" s="60">
        <v>0</v>
      </c>
      <c r="G47" s="216"/>
      <c r="H47" s="60">
        <v>0</v>
      </c>
      <c r="I47" s="60">
        <v>0</v>
      </c>
    </row>
    <row r="48" spans="1:22" ht="15.95" customHeight="1" x14ac:dyDescent="0.2">
      <c r="A48" s="23"/>
      <c r="B48" s="77"/>
      <c r="C48" s="53"/>
      <c r="D48" s="323" t="s">
        <v>89</v>
      </c>
      <c r="E48" s="324">
        <f t="shared" ref="E48:G48" si="4">SUM(E47)</f>
        <v>0</v>
      </c>
      <c r="F48" s="324">
        <f t="shared" si="4"/>
        <v>0</v>
      </c>
      <c r="G48" s="324">
        <f t="shared" si="4"/>
        <v>0</v>
      </c>
      <c r="H48" s="324">
        <v>0</v>
      </c>
      <c r="I48" s="324">
        <f>SUM(I47)</f>
        <v>0</v>
      </c>
      <c r="J48" s="51">
        <f>SUM(E48)</f>
        <v>0</v>
      </c>
      <c r="K48" s="51">
        <f>SUM(F48)</f>
        <v>0</v>
      </c>
      <c r="L48" s="51">
        <f>SUM(G48)</f>
        <v>0</v>
      </c>
      <c r="M48" s="51">
        <f>SUM(H48)</f>
        <v>0</v>
      </c>
      <c r="N48" s="51">
        <f>SUM(I48)</f>
        <v>0</v>
      </c>
      <c r="O48" s="51" t="e">
        <f>SUM(#REF!)</f>
        <v>#REF!</v>
      </c>
      <c r="P48" s="51" t="e">
        <f>SUM(#REF!)</f>
        <v>#REF!</v>
      </c>
      <c r="S48" s="4">
        <f>SUM(E48)</f>
        <v>0</v>
      </c>
      <c r="T48" s="4">
        <f>SUM(F48)</f>
        <v>0</v>
      </c>
      <c r="U48" s="4">
        <f>SUM(G48)</f>
        <v>0</v>
      </c>
      <c r="V48" s="4">
        <f>SUM(I48)</f>
        <v>0</v>
      </c>
    </row>
    <row r="49" spans="1:9" ht="15.95" customHeight="1" x14ac:dyDescent="0.25">
      <c r="A49" s="5">
        <v>212</v>
      </c>
      <c r="B49" s="76"/>
      <c r="C49" s="58"/>
      <c r="D49" s="58" t="s">
        <v>361</v>
      </c>
      <c r="E49" s="133"/>
      <c r="F49" s="133"/>
      <c r="G49" s="215"/>
      <c r="H49" s="60"/>
      <c r="I49" s="133"/>
    </row>
    <row r="50" spans="1:9" ht="15.95" customHeight="1" x14ac:dyDescent="0.2">
      <c r="A50" s="23"/>
      <c r="B50" s="183">
        <v>212002</v>
      </c>
      <c r="C50" s="53">
        <v>41</v>
      </c>
      <c r="D50" s="53" t="s">
        <v>208</v>
      </c>
      <c r="E50" s="60">
        <v>150</v>
      </c>
      <c r="F50" s="60">
        <v>150</v>
      </c>
      <c r="G50" s="291">
        <v>0</v>
      </c>
      <c r="H50" s="60">
        <f t="shared" si="1"/>
        <v>0</v>
      </c>
      <c r="I50" s="60">
        <v>0</v>
      </c>
    </row>
    <row r="51" spans="1:9" ht="15.95" customHeight="1" x14ac:dyDescent="0.2">
      <c r="A51" s="23"/>
      <c r="B51" s="183" t="s">
        <v>572</v>
      </c>
      <c r="C51" s="53">
        <v>41</v>
      </c>
      <c r="D51" s="53" t="s">
        <v>573</v>
      </c>
      <c r="E51" s="60">
        <v>675</v>
      </c>
      <c r="F51" s="60">
        <v>675</v>
      </c>
      <c r="G51" s="216">
        <v>506.25</v>
      </c>
      <c r="H51" s="60">
        <f t="shared" si="1"/>
        <v>75</v>
      </c>
      <c r="I51" s="60">
        <v>675</v>
      </c>
    </row>
    <row r="52" spans="1:9" ht="15.95" customHeight="1" x14ac:dyDescent="0.2">
      <c r="A52" s="23"/>
      <c r="B52" s="183" t="s">
        <v>574</v>
      </c>
      <c r="C52" s="53">
        <v>41</v>
      </c>
      <c r="D52" s="255" t="s">
        <v>958</v>
      </c>
      <c r="E52" s="60">
        <v>100</v>
      </c>
      <c r="F52" s="60">
        <v>100</v>
      </c>
      <c r="G52" s="291">
        <v>120.09</v>
      </c>
      <c r="H52" s="60">
        <f t="shared" si="1"/>
        <v>120.09</v>
      </c>
      <c r="I52" s="60">
        <v>120</v>
      </c>
    </row>
    <row r="53" spans="1:9" ht="15.95" customHeight="1" x14ac:dyDescent="0.2">
      <c r="A53" s="23"/>
      <c r="B53" s="183">
        <v>212002</v>
      </c>
      <c r="C53" s="53">
        <v>41</v>
      </c>
      <c r="D53" s="255" t="s">
        <v>969</v>
      </c>
      <c r="E53" s="60">
        <v>58</v>
      </c>
      <c r="F53" s="60">
        <v>58</v>
      </c>
      <c r="G53" s="216">
        <v>58.4</v>
      </c>
      <c r="H53" s="60">
        <f t="shared" si="1"/>
        <v>100.68965517241379</v>
      </c>
      <c r="I53" s="60">
        <v>58</v>
      </c>
    </row>
    <row r="54" spans="1:9" ht="15.95" customHeight="1" x14ac:dyDescent="0.2">
      <c r="A54" s="23"/>
      <c r="B54" s="183" t="s">
        <v>725</v>
      </c>
      <c r="C54" s="53">
        <v>41</v>
      </c>
      <c r="D54" s="53" t="s">
        <v>726</v>
      </c>
      <c r="E54" s="60">
        <v>0</v>
      </c>
      <c r="F54" s="60">
        <v>0</v>
      </c>
      <c r="G54" s="216">
        <v>343.04</v>
      </c>
      <c r="H54" s="60">
        <v>0</v>
      </c>
      <c r="I54" s="60">
        <v>343</v>
      </c>
    </row>
    <row r="55" spans="1:9" ht="15.95" customHeight="1" x14ac:dyDescent="0.2">
      <c r="A55" s="23"/>
      <c r="B55" s="183" t="s">
        <v>209</v>
      </c>
      <c r="C55" s="53">
        <v>41</v>
      </c>
      <c r="D55" s="53" t="s">
        <v>210</v>
      </c>
      <c r="E55" s="60">
        <v>0</v>
      </c>
      <c r="F55" s="60">
        <v>0</v>
      </c>
      <c r="G55" s="216">
        <v>0</v>
      </c>
      <c r="H55" s="60">
        <v>0</v>
      </c>
      <c r="I55" s="60">
        <v>0</v>
      </c>
    </row>
    <row r="56" spans="1:9" ht="15.95" customHeight="1" x14ac:dyDescent="0.2">
      <c r="A56" s="23"/>
      <c r="B56" s="183" t="s">
        <v>211</v>
      </c>
      <c r="C56" s="53">
        <v>41</v>
      </c>
      <c r="D56" s="53" t="s">
        <v>212</v>
      </c>
      <c r="E56" s="60">
        <v>3392</v>
      </c>
      <c r="F56" s="60">
        <v>3392</v>
      </c>
      <c r="G56" s="216">
        <v>2669.64</v>
      </c>
      <c r="H56" s="60">
        <f t="shared" si="1"/>
        <v>78.70400943396227</v>
      </c>
      <c r="I56" s="60">
        <v>3392</v>
      </c>
    </row>
    <row r="57" spans="1:9" ht="15.95" customHeight="1" x14ac:dyDescent="0.2">
      <c r="A57" s="23"/>
      <c r="B57" s="183" t="s">
        <v>213</v>
      </c>
      <c r="C57" s="53">
        <v>41</v>
      </c>
      <c r="D57" s="53" t="s">
        <v>214</v>
      </c>
      <c r="E57" s="60">
        <v>24300</v>
      </c>
      <c r="F57" s="60">
        <v>24300</v>
      </c>
      <c r="G57" s="216">
        <v>18591.759999999998</v>
      </c>
      <c r="H57" s="60">
        <f t="shared" si="1"/>
        <v>76.509300411522631</v>
      </c>
      <c r="I57" s="60">
        <v>24300</v>
      </c>
    </row>
    <row r="58" spans="1:9" ht="15.95" customHeight="1" x14ac:dyDescent="0.2">
      <c r="A58" s="23"/>
      <c r="B58" s="183" t="s">
        <v>215</v>
      </c>
      <c r="C58" s="53">
        <v>41</v>
      </c>
      <c r="D58" s="53" t="s">
        <v>349</v>
      </c>
      <c r="E58" s="60">
        <v>33590</v>
      </c>
      <c r="F58" s="60">
        <v>33590</v>
      </c>
      <c r="G58" s="216">
        <v>24576.27</v>
      </c>
      <c r="H58" s="60">
        <f t="shared" si="1"/>
        <v>73.165436141708838</v>
      </c>
      <c r="I58" s="60">
        <v>33590</v>
      </c>
    </row>
    <row r="59" spans="1:9" ht="15.95" customHeight="1" x14ac:dyDescent="0.2">
      <c r="A59" s="23"/>
      <c r="B59" s="183" t="s">
        <v>216</v>
      </c>
      <c r="C59" s="53">
        <v>41</v>
      </c>
      <c r="D59" s="53" t="s">
        <v>217</v>
      </c>
      <c r="E59" s="60">
        <v>200</v>
      </c>
      <c r="F59" s="60">
        <v>200</v>
      </c>
      <c r="G59" s="216">
        <v>152</v>
      </c>
      <c r="H59" s="60">
        <f t="shared" si="1"/>
        <v>76</v>
      </c>
      <c r="I59" s="60">
        <v>200</v>
      </c>
    </row>
    <row r="60" spans="1:9" ht="15.95" customHeight="1" x14ac:dyDescent="0.2">
      <c r="A60" s="23"/>
      <c r="B60" s="184" t="s">
        <v>218</v>
      </c>
      <c r="C60" s="63">
        <v>41</v>
      </c>
      <c r="D60" s="63" t="s">
        <v>219</v>
      </c>
      <c r="E60" s="60">
        <v>200</v>
      </c>
      <c r="F60" s="60">
        <v>200</v>
      </c>
      <c r="G60" s="216">
        <v>307.2</v>
      </c>
      <c r="H60" s="60">
        <f t="shared" si="1"/>
        <v>153.6</v>
      </c>
      <c r="I60" s="60">
        <v>500</v>
      </c>
    </row>
    <row r="61" spans="1:9" ht="15.95" customHeight="1" x14ac:dyDescent="0.2">
      <c r="A61" s="23"/>
      <c r="B61" s="184" t="s">
        <v>549</v>
      </c>
      <c r="C61" s="63">
        <v>41</v>
      </c>
      <c r="D61" s="259" t="s">
        <v>940</v>
      </c>
      <c r="E61" s="60">
        <v>650</v>
      </c>
      <c r="F61" s="60">
        <v>650</v>
      </c>
      <c r="G61" s="216">
        <v>500</v>
      </c>
      <c r="H61" s="60">
        <f t="shared" si="1"/>
        <v>76.923076923076934</v>
      </c>
      <c r="I61" s="60">
        <v>1200</v>
      </c>
    </row>
    <row r="62" spans="1:9" ht="15.95" customHeight="1" x14ac:dyDescent="0.2">
      <c r="A62" s="23"/>
      <c r="B62" s="183" t="s">
        <v>220</v>
      </c>
      <c r="C62" s="53">
        <v>41</v>
      </c>
      <c r="D62" s="53" t="s">
        <v>636</v>
      </c>
      <c r="E62" s="60">
        <v>470</v>
      </c>
      <c r="F62" s="60">
        <v>470</v>
      </c>
      <c r="G62" s="216">
        <v>352.8</v>
      </c>
      <c r="H62" s="60">
        <f t="shared" si="1"/>
        <v>75.063829787234056</v>
      </c>
      <c r="I62" s="60">
        <v>470</v>
      </c>
    </row>
    <row r="63" spans="1:9" ht="15.95" customHeight="1" x14ac:dyDescent="0.2">
      <c r="A63" s="23"/>
      <c r="B63" s="183" t="s">
        <v>575</v>
      </c>
      <c r="C63" s="53">
        <v>41</v>
      </c>
      <c r="D63" s="53" t="s">
        <v>576</v>
      </c>
      <c r="E63" s="60">
        <v>100</v>
      </c>
      <c r="F63" s="60">
        <v>100</v>
      </c>
      <c r="G63" s="216">
        <v>138</v>
      </c>
      <c r="H63" s="60">
        <f t="shared" si="1"/>
        <v>138</v>
      </c>
      <c r="I63" s="60">
        <v>150</v>
      </c>
    </row>
    <row r="64" spans="1:9" ht="15.95" customHeight="1" x14ac:dyDescent="0.2">
      <c r="A64" s="23"/>
      <c r="B64" s="183" t="s">
        <v>577</v>
      </c>
      <c r="C64" s="53">
        <v>41</v>
      </c>
      <c r="D64" s="53" t="s">
        <v>578</v>
      </c>
      <c r="E64" s="60">
        <v>2</v>
      </c>
      <c r="F64" s="60">
        <v>2</v>
      </c>
      <c r="G64" s="216">
        <v>2</v>
      </c>
      <c r="H64" s="60">
        <f t="shared" si="1"/>
        <v>100</v>
      </c>
      <c r="I64" s="60">
        <v>2</v>
      </c>
    </row>
    <row r="65" spans="1:22" ht="15.95" customHeight="1" x14ac:dyDescent="0.2">
      <c r="A65" s="23"/>
      <c r="B65" s="183">
        <v>212004</v>
      </c>
      <c r="C65" s="53">
        <v>41</v>
      </c>
      <c r="D65" s="53" t="s">
        <v>232</v>
      </c>
      <c r="E65" s="60">
        <v>11100</v>
      </c>
      <c r="F65" s="60">
        <v>11100</v>
      </c>
      <c r="G65" s="216">
        <v>4379.3</v>
      </c>
      <c r="H65" s="60">
        <f t="shared" si="1"/>
        <v>39.453153153153153</v>
      </c>
      <c r="I65" s="60">
        <v>11100</v>
      </c>
    </row>
    <row r="66" spans="1:22" ht="15.95" customHeight="1" x14ac:dyDescent="0.2">
      <c r="A66" s="23"/>
      <c r="B66" s="256" t="s">
        <v>777</v>
      </c>
      <c r="C66" s="53">
        <v>41</v>
      </c>
      <c r="D66" s="255" t="s">
        <v>778</v>
      </c>
      <c r="E66" s="60">
        <v>0</v>
      </c>
      <c r="F66" s="60">
        <v>0</v>
      </c>
      <c r="G66" s="216">
        <v>2856.12</v>
      </c>
      <c r="H66" s="60">
        <v>0</v>
      </c>
      <c r="I66" s="266">
        <v>3929</v>
      </c>
    </row>
    <row r="67" spans="1:22" ht="15.95" customHeight="1" x14ac:dyDescent="0.2">
      <c r="A67" s="23"/>
      <c r="B67" s="184" t="s">
        <v>1</v>
      </c>
      <c r="C67" s="53">
        <v>41</v>
      </c>
      <c r="D67" s="53" t="s">
        <v>319</v>
      </c>
      <c r="E67" s="60">
        <v>200</v>
      </c>
      <c r="F67" s="60">
        <v>200</v>
      </c>
      <c r="G67" s="216">
        <v>370</v>
      </c>
      <c r="H67" s="60">
        <f t="shared" si="1"/>
        <v>185</v>
      </c>
      <c r="I67" s="60">
        <v>370</v>
      </c>
    </row>
    <row r="68" spans="1:22" ht="15.95" customHeight="1" x14ac:dyDescent="0.2">
      <c r="A68" s="23"/>
      <c r="B68" s="184" t="s">
        <v>545</v>
      </c>
      <c r="C68" s="53">
        <v>41</v>
      </c>
      <c r="D68" s="148" t="s">
        <v>546</v>
      </c>
      <c r="E68" s="60">
        <v>8778</v>
      </c>
      <c r="F68" s="60">
        <v>8778</v>
      </c>
      <c r="G68" s="216">
        <v>10551.42</v>
      </c>
      <c r="H68" s="60">
        <f t="shared" si="1"/>
        <v>120.20300751879699</v>
      </c>
      <c r="I68" s="60">
        <v>10551</v>
      </c>
    </row>
    <row r="69" spans="1:22" ht="15.95" customHeight="1" x14ac:dyDescent="0.2">
      <c r="A69" s="23"/>
      <c r="B69" s="184" t="s">
        <v>662</v>
      </c>
      <c r="C69" s="53">
        <v>41</v>
      </c>
      <c r="D69" s="148" t="s">
        <v>663</v>
      </c>
      <c r="E69" s="60">
        <v>0</v>
      </c>
      <c r="F69" s="60">
        <v>0</v>
      </c>
      <c r="G69" s="216">
        <v>0</v>
      </c>
      <c r="H69" s="60">
        <v>0</v>
      </c>
      <c r="I69" s="60">
        <v>0</v>
      </c>
    </row>
    <row r="70" spans="1:22" ht="15.95" customHeight="1" x14ac:dyDescent="0.2">
      <c r="A70" s="23"/>
      <c r="B70" s="184" t="s">
        <v>668</v>
      </c>
      <c r="C70" s="53">
        <v>41</v>
      </c>
      <c r="D70" s="190" t="s">
        <v>775</v>
      </c>
      <c r="E70" s="60">
        <v>848</v>
      </c>
      <c r="F70" s="60">
        <v>848</v>
      </c>
      <c r="G70" s="216">
        <v>848.47</v>
      </c>
      <c r="H70" s="60">
        <f t="shared" si="1"/>
        <v>100.0554245283019</v>
      </c>
      <c r="I70" s="60">
        <v>848</v>
      </c>
    </row>
    <row r="71" spans="1:22" ht="15.95" customHeight="1" x14ac:dyDescent="0.2">
      <c r="A71" s="23"/>
      <c r="B71" s="184" t="s">
        <v>669</v>
      </c>
      <c r="C71" s="53">
        <v>41</v>
      </c>
      <c r="D71" s="190" t="s">
        <v>776</v>
      </c>
      <c r="E71" s="60">
        <v>3014</v>
      </c>
      <c r="F71" s="60">
        <v>3014</v>
      </c>
      <c r="G71" s="216">
        <v>2260.14</v>
      </c>
      <c r="H71" s="60">
        <f t="shared" si="1"/>
        <v>74.988055739880551</v>
      </c>
      <c r="I71" s="60">
        <v>3014</v>
      </c>
    </row>
    <row r="72" spans="1:22" ht="15.95" customHeight="1" x14ac:dyDescent="0.2">
      <c r="A72" s="23"/>
      <c r="B72" s="77"/>
      <c r="C72" s="53"/>
      <c r="D72" s="323" t="s">
        <v>89</v>
      </c>
      <c r="E72" s="325">
        <f t="shared" ref="E72:G72" si="5">SUM(E50:E71)</f>
        <v>87827</v>
      </c>
      <c r="F72" s="325">
        <f t="shared" si="5"/>
        <v>87827</v>
      </c>
      <c r="G72" s="325">
        <f t="shared" si="5"/>
        <v>69582.900000000009</v>
      </c>
      <c r="H72" s="324">
        <f t="shared" si="1"/>
        <v>79.227230806016379</v>
      </c>
      <c r="I72" s="325">
        <f>SUM(I50:I71)</f>
        <v>94812</v>
      </c>
      <c r="J72" s="51">
        <f>SUM(E72)</f>
        <v>87827</v>
      </c>
      <c r="K72" s="51">
        <f>SUM(F71)</f>
        <v>3014</v>
      </c>
      <c r="L72" s="51">
        <f>SUM(G72)</f>
        <v>69582.900000000009</v>
      </c>
      <c r="M72" s="51">
        <f>SUM(H72)</f>
        <v>79.227230806016379</v>
      </c>
      <c r="N72" s="51">
        <f>SUM(I72)</f>
        <v>94812</v>
      </c>
      <c r="O72" s="51" t="e">
        <f>SUM(#REF!)</f>
        <v>#REF!</v>
      </c>
      <c r="P72" s="51" t="e">
        <f>SUM(#REF!)</f>
        <v>#REF!</v>
      </c>
      <c r="S72" s="51">
        <f>SUM(E72)</f>
        <v>87827</v>
      </c>
      <c r="T72" s="51">
        <f>SUM(F72)</f>
        <v>87827</v>
      </c>
      <c r="U72" s="51">
        <f>SUM(G72)</f>
        <v>69582.900000000009</v>
      </c>
      <c r="V72" s="51">
        <f>SUM(I72)</f>
        <v>94812</v>
      </c>
    </row>
    <row r="73" spans="1:22" ht="15.95" customHeight="1" x14ac:dyDescent="0.2">
      <c r="A73" s="307"/>
      <c r="B73" s="81"/>
      <c r="C73" s="82"/>
      <c r="D73" s="337"/>
      <c r="E73" s="339"/>
      <c r="F73" s="339"/>
      <c r="G73" s="339"/>
      <c r="H73" s="338"/>
      <c r="I73" s="339"/>
      <c r="J73" s="51"/>
      <c r="K73" s="51"/>
      <c r="L73" s="51"/>
      <c r="M73" s="51"/>
      <c r="N73" s="51"/>
      <c r="O73" s="51"/>
      <c r="P73" s="51"/>
      <c r="S73" s="51"/>
      <c r="T73" s="51"/>
      <c r="U73" s="51"/>
      <c r="V73" s="51"/>
    </row>
    <row r="74" spans="1:22" ht="15.95" customHeight="1" x14ac:dyDescent="0.2">
      <c r="A74" s="307"/>
      <c r="B74" s="81"/>
      <c r="C74" s="82"/>
      <c r="D74" s="337"/>
      <c r="E74" s="339"/>
      <c r="F74" s="339"/>
      <c r="G74" s="339"/>
      <c r="H74" s="338"/>
      <c r="I74" s="339"/>
      <c r="J74" s="51"/>
      <c r="K74" s="51"/>
      <c r="L74" s="51"/>
      <c r="M74" s="51"/>
      <c r="N74" s="51"/>
      <c r="O74" s="51"/>
      <c r="P74" s="51"/>
      <c r="S74" s="51"/>
      <c r="T74" s="51"/>
      <c r="U74" s="51"/>
      <c r="V74" s="51"/>
    </row>
    <row r="75" spans="1:22" ht="15.95" customHeight="1" x14ac:dyDescent="0.25">
      <c r="A75" s="12">
        <v>220</v>
      </c>
      <c r="B75" s="106"/>
      <c r="C75" s="66"/>
      <c r="D75" s="66" t="s">
        <v>362</v>
      </c>
      <c r="E75" s="156"/>
      <c r="F75" s="156"/>
      <c r="G75" s="174"/>
      <c r="H75" s="9"/>
      <c r="I75" s="156"/>
    </row>
    <row r="76" spans="1:22" ht="15.95" customHeight="1" x14ac:dyDescent="0.25">
      <c r="A76" s="5">
        <v>221</v>
      </c>
      <c r="B76" s="76"/>
      <c r="C76" s="58"/>
      <c r="D76" s="58" t="s">
        <v>363</v>
      </c>
      <c r="E76" s="133"/>
      <c r="F76" s="133"/>
      <c r="G76" s="215"/>
      <c r="H76" s="60"/>
      <c r="I76" s="133"/>
    </row>
    <row r="77" spans="1:22" ht="15.95" customHeight="1" x14ac:dyDescent="0.2">
      <c r="A77" s="23"/>
      <c r="B77" s="77">
        <v>221004</v>
      </c>
      <c r="C77" s="53">
        <v>41</v>
      </c>
      <c r="D77" s="255" t="s">
        <v>221</v>
      </c>
      <c r="E77" s="60">
        <v>500</v>
      </c>
      <c r="F77" s="60">
        <v>500</v>
      </c>
      <c r="G77" s="216">
        <v>171.5</v>
      </c>
      <c r="H77" s="60">
        <f t="shared" si="1"/>
        <v>34.300000000000004</v>
      </c>
      <c r="I77" s="60">
        <v>500</v>
      </c>
    </row>
    <row r="78" spans="1:22" ht="15.95" customHeight="1" x14ac:dyDescent="0.2">
      <c r="A78" s="23"/>
      <c r="B78" s="183" t="s">
        <v>222</v>
      </c>
      <c r="C78" s="53">
        <v>41</v>
      </c>
      <c r="D78" s="255" t="s">
        <v>986</v>
      </c>
      <c r="E78" s="60">
        <v>4000</v>
      </c>
      <c r="F78" s="60">
        <v>4000</v>
      </c>
      <c r="G78" s="216">
        <v>3116.3</v>
      </c>
      <c r="H78" s="60">
        <f t="shared" si="1"/>
        <v>77.907500000000013</v>
      </c>
      <c r="I78" s="60">
        <v>4000</v>
      </c>
    </row>
    <row r="79" spans="1:22" ht="15.95" customHeight="1" x14ac:dyDescent="0.2">
      <c r="A79" s="23"/>
      <c r="B79" s="183" t="s">
        <v>223</v>
      </c>
      <c r="C79" s="53">
        <v>41</v>
      </c>
      <c r="D79" s="255" t="s">
        <v>987</v>
      </c>
      <c r="E79" s="60">
        <v>250</v>
      </c>
      <c r="F79" s="60">
        <v>250</v>
      </c>
      <c r="G79" s="216">
        <v>10</v>
      </c>
      <c r="H79" s="60">
        <f t="shared" si="1"/>
        <v>4</v>
      </c>
      <c r="I79" s="60">
        <v>100</v>
      </c>
    </row>
    <row r="80" spans="1:22" ht="15.95" customHeight="1" x14ac:dyDescent="0.2">
      <c r="A80" s="23"/>
      <c r="B80" s="183" t="s">
        <v>224</v>
      </c>
      <c r="C80" s="53">
        <v>41</v>
      </c>
      <c r="D80" s="53" t="s">
        <v>225</v>
      </c>
      <c r="E80" s="159">
        <v>2600</v>
      </c>
      <c r="F80" s="159">
        <v>2600</v>
      </c>
      <c r="G80" s="217">
        <v>3344.5</v>
      </c>
      <c r="H80" s="60">
        <f t="shared" si="1"/>
        <v>128.63461538461539</v>
      </c>
      <c r="I80" s="159">
        <v>3345</v>
      </c>
    </row>
    <row r="81" spans="1:22" ht="15.95" customHeight="1" x14ac:dyDescent="0.2">
      <c r="A81" s="23"/>
      <c r="B81" s="183" t="s">
        <v>226</v>
      </c>
      <c r="C81" s="53">
        <v>41</v>
      </c>
      <c r="D81" s="255" t="s">
        <v>988</v>
      </c>
      <c r="E81" s="60">
        <v>5000</v>
      </c>
      <c r="F81" s="60">
        <v>5000</v>
      </c>
      <c r="G81" s="216">
        <v>3180</v>
      </c>
      <c r="H81" s="60">
        <f t="shared" si="1"/>
        <v>63.6</v>
      </c>
      <c r="I81" s="60">
        <v>5000</v>
      </c>
    </row>
    <row r="82" spans="1:22" ht="15.95" customHeight="1" x14ac:dyDescent="0.2">
      <c r="A82" s="23"/>
      <c r="B82" s="183" t="s">
        <v>462</v>
      </c>
      <c r="C82" s="53">
        <v>41</v>
      </c>
      <c r="D82" s="53" t="s">
        <v>463</v>
      </c>
      <c r="E82" s="60">
        <v>190</v>
      </c>
      <c r="F82" s="60">
        <v>190</v>
      </c>
      <c r="G82" s="216">
        <v>0</v>
      </c>
      <c r="H82" s="60">
        <f t="shared" si="1"/>
        <v>0</v>
      </c>
      <c r="I82" s="60">
        <v>190</v>
      </c>
    </row>
    <row r="83" spans="1:22" ht="15.95" customHeight="1" x14ac:dyDescent="0.2">
      <c r="A83" s="23"/>
      <c r="B83" s="183" t="s">
        <v>238</v>
      </c>
      <c r="C83" s="53">
        <v>41</v>
      </c>
      <c r="D83" s="255" t="s">
        <v>691</v>
      </c>
      <c r="E83" s="60">
        <v>3000</v>
      </c>
      <c r="F83" s="60">
        <v>3000</v>
      </c>
      <c r="G83" s="216">
        <v>0</v>
      </c>
      <c r="H83" s="60">
        <f t="shared" si="1"/>
        <v>0</v>
      </c>
      <c r="I83" s="60">
        <v>0</v>
      </c>
    </row>
    <row r="84" spans="1:22" ht="15.95" customHeight="1" x14ac:dyDescent="0.2">
      <c r="A84" s="23"/>
      <c r="B84" s="77"/>
      <c r="C84" s="53"/>
      <c r="D84" s="323" t="s">
        <v>89</v>
      </c>
      <c r="E84" s="325">
        <f t="shared" ref="E84:G84" si="6">SUM(E77:E83)</f>
        <v>15540</v>
      </c>
      <c r="F84" s="325">
        <f t="shared" si="6"/>
        <v>15540</v>
      </c>
      <c r="G84" s="325">
        <f t="shared" si="6"/>
        <v>9822.2999999999993</v>
      </c>
      <c r="H84" s="324">
        <f t="shared" si="1"/>
        <v>63.206563706563699</v>
      </c>
      <c r="I84" s="325">
        <f>SUM(I77:I83)</f>
        <v>13135</v>
      </c>
      <c r="J84" s="51">
        <f>SUM(E84)</f>
        <v>15540</v>
      </c>
      <c r="K84" s="51">
        <f>SUM(F84)</f>
        <v>15540</v>
      </c>
      <c r="L84" s="51">
        <f>SUM(G84)</f>
        <v>9822.2999999999993</v>
      </c>
      <c r="M84" s="51">
        <f>SUM(H84)</f>
        <v>63.206563706563699</v>
      </c>
      <c r="N84" s="51">
        <f>SUM(I84)</f>
        <v>13135</v>
      </c>
      <c r="O84" s="51" t="e">
        <f>SUM(#REF!)</f>
        <v>#REF!</v>
      </c>
      <c r="P84" s="51" t="e">
        <f>SUM(#REF!)</f>
        <v>#REF!</v>
      </c>
      <c r="S84" s="51">
        <f>SUM(E84)</f>
        <v>15540</v>
      </c>
      <c r="T84" s="51">
        <f>SUM(F84)</f>
        <v>15540</v>
      </c>
      <c r="U84" s="51">
        <f>SUM(G84)</f>
        <v>9822.2999999999993</v>
      </c>
      <c r="V84" s="51">
        <f>SUM(I84)</f>
        <v>13135</v>
      </c>
    </row>
    <row r="85" spans="1:22" ht="15.95" customHeight="1" x14ac:dyDescent="0.25">
      <c r="A85" s="5">
        <v>223</v>
      </c>
      <c r="B85" s="76"/>
      <c r="C85" s="58"/>
      <c r="D85" s="58" t="s">
        <v>364</v>
      </c>
      <c r="E85" s="133"/>
      <c r="F85" s="133"/>
      <c r="G85" s="215"/>
      <c r="H85" s="60"/>
      <c r="I85" s="133"/>
    </row>
    <row r="86" spans="1:22" ht="15.95" customHeight="1" x14ac:dyDescent="0.2">
      <c r="A86" s="23"/>
      <c r="B86" s="77">
        <v>222003</v>
      </c>
      <c r="C86" s="53">
        <v>41</v>
      </c>
      <c r="D86" s="53" t="s">
        <v>693</v>
      </c>
      <c r="E86" s="60">
        <v>300</v>
      </c>
      <c r="F86" s="60">
        <v>300</v>
      </c>
      <c r="G86" s="216">
        <v>30</v>
      </c>
      <c r="H86" s="60">
        <f t="shared" si="1"/>
        <v>10</v>
      </c>
      <c r="I86" s="60">
        <v>300</v>
      </c>
    </row>
    <row r="87" spans="1:22" ht="15.75" customHeight="1" x14ac:dyDescent="0.2">
      <c r="A87" s="23"/>
      <c r="B87" s="77" t="s">
        <v>537</v>
      </c>
      <c r="C87" s="53">
        <v>41</v>
      </c>
      <c r="D87" s="53" t="s">
        <v>538</v>
      </c>
      <c r="E87" s="60">
        <v>300</v>
      </c>
      <c r="F87" s="60">
        <v>300</v>
      </c>
      <c r="G87" s="216">
        <v>0</v>
      </c>
      <c r="H87" s="60">
        <f t="shared" si="1"/>
        <v>0</v>
      </c>
      <c r="I87" s="60">
        <v>300</v>
      </c>
    </row>
    <row r="88" spans="1:22" ht="15.75" customHeight="1" x14ac:dyDescent="0.2">
      <c r="A88" s="23"/>
      <c r="B88" s="183" t="s">
        <v>241</v>
      </c>
      <c r="C88" s="53">
        <v>41</v>
      </c>
      <c r="D88" s="53" t="s">
        <v>242</v>
      </c>
      <c r="E88" s="60">
        <v>59</v>
      </c>
      <c r="F88" s="60">
        <v>59</v>
      </c>
      <c r="G88" s="216">
        <v>0</v>
      </c>
      <c r="H88" s="60">
        <f t="shared" si="1"/>
        <v>0</v>
      </c>
      <c r="I88" s="60">
        <v>59</v>
      </c>
    </row>
    <row r="89" spans="1:22" ht="15.75" customHeight="1" x14ac:dyDescent="0.2">
      <c r="A89" s="23"/>
      <c r="B89" s="183" t="s">
        <v>243</v>
      </c>
      <c r="C89" s="53">
        <v>41</v>
      </c>
      <c r="D89" s="53" t="s">
        <v>244</v>
      </c>
      <c r="E89" s="60">
        <v>207</v>
      </c>
      <c r="F89" s="60">
        <v>207</v>
      </c>
      <c r="G89" s="216">
        <v>84.83</v>
      </c>
      <c r="H89" s="60">
        <f t="shared" si="1"/>
        <v>40.980676328502412</v>
      </c>
      <c r="I89" s="60">
        <v>207</v>
      </c>
    </row>
    <row r="90" spans="1:22" ht="15.75" customHeight="1" x14ac:dyDescent="0.2">
      <c r="A90" s="23"/>
      <c r="B90" s="183" t="s">
        <v>245</v>
      </c>
      <c r="C90" s="53">
        <v>41</v>
      </c>
      <c r="D90" s="53" t="s">
        <v>246</v>
      </c>
      <c r="E90" s="60">
        <v>1093</v>
      </c>
      <c r="F90" s="60">
        <v>1093</v>
      </c>
      <c r="G90" s="216">
        <v>0</v>
      </c>
      <c r="H90" s="60">
        <f t="shared" si="1"/>
        <v>0</v>
      </c>
      <c r="I90" s="60">
        <v>1093</v>
      </c>
    </row>
    <row r="91" spans="1:22" ht="15.75" customHeight="1" x14ac:dyDescent="0.2">
      <c r="A91" s="23"/>
      <c r="B91" s="183" t="s">
        <v>247</v>
      </c>
      <c r="C91" s="53">
        <v>41</v>
      </c>
      <c r="D91" s="53" t="s">
        <v>632</v>
      </c>
      <c r="E91" s="60">
        <v>2898</v>
      </c>
      <c r="F91" s="60">
        <v>2898</v>
      </c>
      <c r="G91" s="216">
        <v>2182.8000000000002</v>
      </c>
      <c r="H91" s="60">
        <f t="shared" si="1"/>
        <v>75.320910973084892</v>
      </c>
      <c r="I91" s="60">
        <v>2200</v>
      </c>
    </row>
    <row r="92" spans="1:22" ht="15.75" customHeight="1" x14ac:dyDescent="0.2">
      <c r="A92" s="23"/>
      <c r="B92" s="183" t="s">
        <v>248</v>
      </c>
      <c r="C92" s="53">
        <v>41</v>
      </c>
      <c r="D92" s="53" t="s">
        <v>249</v>
      </c>
      <c r="E92" s="60">
        <v>300</v>
      </c>
      <c r="F92" s="60">
        <v>300</v>
      </c>
      <c r="G92" s="216">
        <v>27</v>
      </c>
      <c r="H92" s="60">
        <f t="shared" si="1"/>
        <v>9</v>
      </c>
      <c r="I92" s="60">
        <v>27</v>
      </c>
    </row>
    <row r="93" spans="1:22" ht="15.75" customHeight="1" x14ac:dyDescent="0.2">
      <c r="A93" s="23"/>
      <c r="B93" s="183" t="s">
        <v>250</v>
      </c>
      <c r="C93" s="53">
        <v>41</v>
      </c>
      <c r="D93" s="53" t="s">
        <v>344</v>
      </c>
      <c r="E93" s="60">
        <v>23592</v>
      </c>
      <c r="F93" s="60">
        <v>23592</v>
      </c>
      <c r="G93" s="216">
        <v>18400.04</v>
      </c>
      <c r="H93" s="60">
        <f t="shared" si="1"/>
        <v>77.992709393014579</v>
      </c>
      <c r="I93" s="60">
        <v>23592</v>
      </c>
    </row>
    <row r="94" spans="1:22" ht="15.75" customHeight="1" x14ac:dyDescent="0.2">
      <c r="A94" s="23"/>
      <c r="B94" s="183" t="s">
        <v>251</v>
      </c>
      <c r="C94" s="53">
        <v>41</v>
      </c>
      <c r="D94" s="53" t="s">
        <v>482</v>
      </c>
      <c r="E94" s="60">
        <v>22416</v>
      </c>
      <c r="F94" s="60">
        <v>22416</v>
      </c>
      <c r="G94" s="216">
        <v>16747.02</v>
      </c>
      <c r="H94" s="60">
        <f t="shared" si="1"/>
        <v>74.710117773019263</v>
      </c>
      <c r="I94" s="60">
        <v>22416</v>
      </c>
    </row>
    <row r="95" spans="1:22" ht="15.75" customHeight="1" x14ac:dyDescent="0.2">
      <c r="A95" s="23"/>
      <c r="B95" s="183" t="s">
        <v>252</v>
      </c>
      <c r="C95" s="53">
        <v>41</v>
      </c>
      <c r="D95" s="53" t="s">
        <v>253</v>
      </c>
      <c r="E95" s="60">
        <v>440</v>
      </c>
      <c r="F95" s="60">
        <v>440</v>
      </c>
      <c r="G95" s="216">
        <v>495</v>
      </c>
      <c r="H95" s="60">
        <f t="shared" ref="H95:H156" si="7">SUM(G95/F95)*100</f>
        <v>112.5</v>
      </c>
      <c r="I95" s="60">
        <v>600</v>
      </c>
    </row>
    <row r="96" spans="1:22" ht="15.75" customHeight="1" x14ac:dyDescent="0.2">
      <c r="A96" s="23"/>
      <c r="B96" s="183" t="s">
        <v>254</v>
      </c>
      <c r="C96" s="53">
        <v>41</v>
      </c>
      <c r="D96" s="53" t="s">
        <v>255</v>
      </c>
      <c r="E96" s="60">
        <v>313</v>
      </c>
      <c r="F96" s="60">
        <v>313</v>
      </c>
      <c r="G96" s="216">
        <v>255.7</v>
      </c>
      <c r="H96" s="60">
        <f t="shared" si="7"/>
        <v>81.693290734824274</v>
      </c>
      <c r="I96" s="60">
        <v>256</v>
      </c>
    </row>
    <row r="97" spans="1:9" ht="15.75" customHeight="1" x14ac:dyDescent="0.2">
      <c r="A97" s="23"/>
      <c r="B97" s="77">
        <v>223004</v>
      </c>
      <c r="C97" s="53">
        <v>41</v>
      </c>
      <c r="D97" s="53" t="s">
        <v>256</v>
      </c>
      <c r="E97" s="60">
        <v>0</v>
      </c>
      <c r="F97" s="60">
        <v>0</v>
      </c>
      <c r="G97" s="216">
        <v>0</v>
      </c>
      <c r="H97" s="60">
        <v>0</v>
      </c>
      <c r="I97" s="60">
        <v>0</v>
      </c>
    </row>
    <row r="98" spans="1:9" ht="15.75" customHeight="1" x14ac:dyDescent="0.2">
      <c r="A98" s="23"/>
      <c r="B98" s="183" t="s">
        <v>483</v>
      </c>
      <c r="C98" s="53">
        <v>41</v>
      </c>
      <c r="D98" s="53" t="s">
        <v>692</v>
      </c>
      <c r="E98" s="159">
        <v>1253</v>
      </c>
      <c r="F98" s="159">
        <v>1253</v>
      </c>
      <c r="G98" s="217">
        <v>237.5</v>
      </c>
      <c r="H98" s="60">
        <f t="shared" si="7"/>
        <v>18.954509177972863</v>
      </c>
      <c r="I98" s="159">
        <v>250</v>
      </c>
    </row>
    <row r="99" spans="1:9" ht="15.75" customHeight="1" x14ac:dyDescent="0.2">
      <c r="A99" s="23"/>
      <c r="B99" s="183" t="s">
        <v>486</v>
      </c>
      <c r="C99" s="53">
        <v>41</v>
      </c>
      <c r="D99" s="53" t="s">
        <v>464</v>
      </c>
      <c r="E99" s="159">
        <v>2000</v>
      </c>
      <c r="F99" s="159">
        <v>2000</v>
      </c>
      <c r="G99" s="217">
        <v>1255.2</v>
      </c>
      <c r="H99" s="60">
        <f t="shared" si="7"/>
        <v>62.760000000000005</v>
      </c>
      <c r="I99" s="159">
        <v>2000</v>
      </c>
    </row>
    <row r="100" spans="1:9" ht="15.75" customHeight="1" x14ac:dyDescent="0.2">
      <c r="A100" s="23"/>
      <c r="B100" s="183" t="s">
        <v>484</v>
      </c>
      <c r="C100" s="53">
        <v>41</v>
      </c>
      <c r="D100" s="53" t="s">
        <v>485</v>
      </c>
      <c r="E100" s="159">
        <v>0</v>
      </c>
      <c r="F100" s="159">
        <v>0</v>
      </c>
      <c r="G100" s="217">
        <v>135.49</v>
      </c>
      <c r="H100" s="60">
        <v>0</v>
      </c>
      <c r="I100" s="159">
        <v>136</v>
      </c>
    </row>
    <row r="101" spans="1:9" ht="15.75" customHeight="1" x14ac:dyDescent="0.2">
      <c r="A101" s="23"/>
      <c r="B101" s="183" t="s">
        <v>320</v>
      </c>
      <c r="C101" s="53">
        <v>41</v>
      </c>
      <c r="D101" s="53" t="s">
        <v>321</v>
      </c>
      <c r="E101" s="60">
        <v>0</v>
      </c>
      <c r="F101" s="60">
        <v>0</v>
      </c>
      <c r="G101" s="216">
        <v>86.3</v>
      </c>
      <c r="H101" s="60">
        <v>0</v>
      </c>
      <c r="I101" s="60">
        <v>86</v>
      </c>
    </row>
    <row r="102" spans="1:9" ht="15.75" customHeight="1" x14ac:dyDescent="0.2">
      <c r="A102" s="23"/>
      <c r="B102" s="183" t="s">
        <v>579</v>
      </c>
      <c r="C102" s="53">
        <v>41</v>
      </c>
      <c r="D102" s="53" t="s">
        <v>637</v>
      </c>
      <c r="E102" s="60">
        <v>150</v>
      </c>
      <c r="F102" s="60">
        <v>150</v>
      </c>
      <c r="G102" s="216">
        <v>6</v>
      </c>
      <c r="H102" s="60">
        <f t="shared" si="7"/>
        <v>4</v>
      </c>
      <c r="I102" s="60">
        <v>150</v>
      </c>
    </row>
    <row r="103" spans="1:9" ht="15.75" customHeight="1" x14ac:dyDescent="0.2">
      <c r="A103" s="23"/>
      <c r="B103" s="183" t="s">
        <v>664</v>
      </c>
      <c r="C103" s="53">
        <v>41</v>
      </c>
      <c r="D103" s="53" t="s">
        <v>670</v>
      </c>
      <c r="E103" s="60">
        <v>0</v>
      </c>
      <c r="F103" s="60">
        <v>0</v>
      </c>
      <c r="G103" s="216">
        <v>0</v>
      </c>
      <c r="H103" s="60">
        <v>0</v>
      </c>
      <c r="I103" s="60">
        <v>0</v>
      </c>
    </row>
    <row r="104" spans="1:9" ht="15.75" customHeight="1" x14ac:dyDescent="0.2">
      <c r="A104" s="23"/>
      <c r="B104" s="183" t="s">
        <v>671</v>
      </c>
      <c r="C104" s="53">
        <v>41</v>
      </c>
      <c r="D104" s="53" t="s">
        <v>672</v>
      </c>
      <c r="E104" s="60">
        <v>500</v>
      </c>
      <c r="F104" s="60">
        <v>500</v>
      </c>
      <c r="G104" s="216">
        <v>495</v>
      </c>
      <c r="H104" s="60">
        <f t="shared" si="7"/>
        <v>99</v>
      </c>
      <c r="I104" s="60">
        <v>500</v>
      </c>
    </row>
    <row r="105" spans="1:9" ht="15.75" customHeight="1" x14ac:dyDescent="0.2">
      <c r="A105" s="23"/>
      <c r="B105" s="183" t="s">
        <v>665</v>
      </c>
      <c r="C105" s="53">
        <v>41</v>
      </c>
      <c r="D105" s="255" t="s">
        <v>779</v>
      </c>
      <c r="E105" s="60">
        <v>0</v>
      </c>
      <c r="F105" s="60">
        <v>0</v>
      </c>
      <c r="G105" s="216">
        <v>631</v>
      </c>
      <c r="H105" s="60">
        <v>0</v>
      </c>
      <c r="I105" s="60">
        <v>631</v>
      </c>
    </row>
    <row r="106" spans="1:9" ht="15.75" customHeight="1" x14ac:dyDescent="0.2">
      <c r="A106" s="23"/>
      <c r="B106" s="256" t="s">
        <v>734</v>
      </c>
      <c r="C106" s="53">
        <v>41</v>
      </c>
      <c r="D106" s="255" t="s">
        <v>735</v>
      </c>
      <c r="E106" s="60">
        <v>0</v>
      </c>
      <c r="F106" s="60">
        <v>0</v>
      </c>
      <c r="G106" s="216">
        <v>0</v>
      </c>
      <c r="H106" s="60">
        <v>0</v>
      </c>
      <c r="I106" s="60">
        <v>0</v>
      </c>
    </row>
    <row r="107" spans="1:9" ht="15.75" customHeight="1" x14ac:dyDescent="0.2">
      <c r="A107" s="23"/>
      <c r="B107" s="183" t="s">
        <v>727</v>
      </c>
      <c r="C107" s="53">
        <v>41</v>
      </c>
      <c r="D107" s="255" t="s">
        <v>941</v>
      </c>
      <c r="E107" s="60">
        <v>0</v>
      </c>
      <c r="F107" s="60">
        <v>0</v>
      </c>
      <c r="G107" s="216">
        <v>414.3</v>
      </c>
      <c r="H107" s="60">
        <v>0</v>
      </c>
      <c r="I107" s="60">
        <v>414</v>
      </c>
    </row>
    <row r="108" spans="1:9" ht="15.75" customHeight="1" x14ac:dyDescent="0.2">
      <c r="A108" s="23"/>
      <c r="B108" s="256" t="s">
        <v>780</v>
      </c>
      <c r="C108" s="53">
        <v>41</v>
      </c>
      <c r="D108" s="255" t="s">
        <v>781</v>
      </c>
      <c r="E108" s="60">
        <v>0</v>
      </c>
      <c r="F108" s="60">
        <v>0</v>
      </c>
      <c r="G108" s="216">
        <v>792.81</v>
      </c>
      <c r="H108" s="60">
        <v>0</v>
      </c>
      <c r="I108" s="60">
        <v>793</v>
      </c>
    </row>
    <row r="109" spans="1:9" ht="15.75" customHeight="1" x14ac:dyDescent="0.2">
      <c r="A109" s="23"/>
      <c r="B109" s="316">
        <v>223001</v>
      </c>
      <c r="C109" s="315">
        <v>41</v>
      </c>
      <c r="D109" s="315" t="s">
        <v>963</v>
      </c>
      <c r="E109" s="60">
        <v>9000</v>
      </c>
      <c r="F109" s="60">
        <v>9000</v>
      </c>
      <c r="G109" s="216">
        <v>5805.37</v>
      </c>
      <c r="H109" s="60">
        <f t="shared" si="7"/>
        <v>64.504111111111101</v>
      </c>
      <c r="I109" s="60">
        <v>9000</v>
      </c>
    </row>
    <row r="110" spans="1:9" ht="15.75" customHeight="1" x14ac:dyDescent="0.2">
      <c r="A110" s="40">
        <v>220</v>
      </c>
      <c r="B110" s="314">
        <v>223003</v>
      </c>
      <c r="C110" s="314" t="s">
        <v>950</v>
      </c>
      <c r="D110" s="304" t="s">
        <v>948</v>
      </c>
      <c r="E110" s="128">
        <v>0</v>
      </c>
      <c r="F110" s="60">
        <v>0</v>
      </c>
      <c r="G110" s="216">
        <v>24549.02</v>
      </c>
      <c r="H110" s="60">
        <v>0</v>
      </c>
      <c r="I110" s="60">
        <v>30000</v>
      </c>
    </row>
    <row r="111" spans="1:9" ht="15.75" customHeight="1" x14ac:dyDescent="0.2">
      <c r="A111" s="23"/>
      <c r="B111" s="316">
        <v>223001</v>
      </c>
      <c r="C111" s="315">
        <v>41</v>
      </c>
      <c r="D111" s="315" t="s">
        <v>434</v>
      </c>
      <c r="E111" s="60">
        <v>15000</v>
      </c>
      <c r="F111" s="60">
        <v>15000</v>
      </c>
      <c r="G111" s="216">
        <v>9939.4599999999991</v>
      </c>
      <c r="H111" s="60">
        <f t="shared" si="7"/>
        <v>66.26306666666666</v>
      </c>
      <c r="I111" s="60">
        <v>12000</v>
      </c>
    </row>
    <row r="112" spans="1:9" ht="15.75" customHeight="1" x14ac:dyDescent="0.2">
      <c r="A112" s="37">
        <v>220</v>
      </c>
      <c r="B112" s="315">
        <v>223003</v>
      </c>
      <c r="C112" s="315" t="s">
        <v>950</v>
      </c>
      <c r="D112" s="305" t="s">
        <v>949</v>
      </c>
      <c r="E112" s="60">
        <v>0</v>
      </c>
      <c r="F112" s="60">
        <v>0</v>
      </c>
      <c r="G112" s="216">
        <v>8430.9</v>
      </c>
      <c r="H112" s="60">
        <v>0</v>
      </c>
      <c r="I112" s="60">
        <v>14000</v>
      </c>
    </row>
    <row r="113" spans="1:22" ht="15.75" customHeight="1" x14ac:dyDescent="0.2">
      <c r="A113" s="23"/>
      <c r="B113" s="77"/>
      <c r="C113" s="53"/>
      <c r="D113" s="323" t="s">
        <v>89</v>
      </c>
      <c r="E113" s="324">
        <f>SUM(E86:E112)</f>
        <v>79821</v>
      </c>
      <c r="F113" s="324">
        <f t="shared" ref="F113:G113" si="8">SUM(F86:F112)</f>
        <v>79821</v>
      </c>
      <c r="G113" s="325">
        <f t="shared" si="8"/>
        <v>91000.739999999991</v>
      </c>
      <c r="H113" s="324">
        <f t="shared" si="7"/>
        <v>114.00601345510579</v>
      </c>
      <c r="I113" s="324">
        <f>SUM(I86:I112)</f>
        <v>121010</v>
      </c>
      <c r="J113" s="51">
        <f>SUM(E113)</f>
        <v>79821</v>
      </c>
      <c r="K113" s="51">
        <f>SUM(F113)</f>
        <v>79821</v>
      </c>
      <c r="L113" s="51">
        <f>SUM(G113)</f>
        <v>91000.739999999991</v>
      </c>
      <c r="M113" s="51">
        <f>SUM(H113)</f>
        <v>114.00601345510579</v>
      </c>
      <c r="N113" s="51">
        <f>SUM(I113)</f>
        <v>121010</v>
      </c>
      <c r="O113" s="51" t="e">
        <f>SUM(#REF!)</f>
        <v>#REF!</v>
      </c>
      <c r="P113" s="51" t="e">
        <f>SUM(#REF!)</f>
        <v>#REF!</v>
      </c>
      <c r="S113" s="4">
        <f>SUM(E113)</f>
        <v>79821</v>
      </c>
      <c r="T113" s="4">
        <f>SUM(F113)</f>
        <v>79821</v>
      </c>
      <c r="U113" s="4">
        <f>SUM(G113)</f>
        <v>91000.739999999991</v>
      </c>
      <c r="V113" s="4">
        <f>SUM(I113)</f>
        <v>121010</v>
      </c>
    </row>
    <row r="114" spans="1:22" ht="15.6" customHeight="1" x14ac:dyDescent="0.25">
      <c r="A114" s="5">
        <v>229</v>
      </c>
      <c r="B114" s="76"/>
      <c r="C114" s="58"/>
      <c r="D114" s="58" t="s">
        <v>365</v>
      </c>
      <c r="E114" s="133"/>
      <c r="F114" s="133"/>
      <c r="G114" s="215"/>
      <c r="H114" s="60"/>
      <c r="I114" s="133"/>
    </row>
    <row r="115" spans="1:22" ht="15.6" customHeight="1" x14ac:dyDescent="0.2">
      <c r="A115" s="23"/>
      <c r="B115" s="77">
        <v>229005</v>
      </c>
      <c r="C115" s="53">
        <v>41</v>
      </c>
      <c r="D115" s="53" t="s">
        <v>257</v>
      </c>
      <c r="E115" s="159">
        <v>977</v>
      </c>
      <c r="F115" s="159">
        <v>977</v>
      </c>
      <c r="G115" s="217">
        <v>531.1</v>
      </c>
      <c r="H115" s="60">
        <f t="shared" si="7"/>
        <v>54.360286591606965</v>
      </c>
      <c r="I115" s="159">
        <v>977</v>
      </c>
    </row>
    <row r="116" spans="1:22" ht="15.6" customHeight="1" x14ac:dyDescent="0.2">
      <c r="A116" s="23"/>
      <c r="B116" s="77"/>
      <c r="C116" s="53"/>
      <c r="D116" s="323" t="s">
        <v>89</v>
      </c>
      <c r="E116" s="324">
        <f>SUM(E115)</f>
        <v>977</v>
      </c>
      <c r="F116" s="324">
        <f t="shared" ref="F116:G116" si="9">SUM(F115)</f>
        <v>977</v>
      </c>
      <c r="G116" s="324">
        <f t="shared" si="9"/>
        <v>531.1</v>
      </c>
      <c r="H116" s="324">
        <f t="shared" si="7"/>
        <v>54.360286591606965</v>
      </c>
      <c r="I116" s="324">
        <f>SUM(I115)</f>
        <v>977</v>
      </c>
      <c r="J116" s="51">
        <f>SUM(E116)</f>
        <v>977</v>
      </c>
      <c r="K116" s="51">
        <f>SUM(F116)</f>
        <v>977</v>
      </c>
      <c r="L116" s="51">
        <f>SUM(G116)</f>
        <v>531.1</v>
      </c>
      <c r="M116" s="51">
        <f>SUM(H116)</f>
        <v>54.360286591606965</v>
      </c>
      <c r="N116" s="51">
        <f>SUM(I116)</f>
        <v>977</v>
      </c>
      <c r="O116" s="51" t="e">
        <f>SUM(#REF!)</f>
        <v>#REF!</v>
      </c>
      <c r="P116" s="51" t="e">
        <f>SUM(#REF!)</f>
        <v>#REF!</v>
      </c>
      <c r="S116" s="4">
        <f>SUM(E116)</f>
        <v>977</v>
      </c>
      <c r="T116" s="4">
        <f>SUM(F116)</f>
        <v>977</v>
      </c>
      <c r="U116" s="4">
        <f>SUM(G116)</f>
        <v>531.1</v>
      </c>
      <c r="V116" s="4">
        <f>SUM(I116)</f>
        <v>977</v>
      </c>
    </row>
    <row r="117" spans="1:22" ht="15.6" customHeight="1" x14ac:dyDescent="0.25">
      <c r="A117" s="5">
        <v>240</v>
      </c>
      <c r="B117" s="76"/>
      <c r="C117" s="58"/>
      <c r="D117" s="58" t="s">
        <v>366</v>
      </c>
      <c r="E117" s="133"/>
      <c r="F117" s="133"/>
      <c r="G117" s="215"/>
      <c r="H117" s="60"/>
      <c r="I117" s="133"/>
    </row>
    <row r="118" spans="1:22" ht="15.6" customHeight="1" x14ac:dyDescent="0.2">
      <c r="A118" s="23"/>
      <c r="B118" s="77">
        <v>242</v>
      </c>
      <c r="C118" s="53">
        <v>41</v>
      </c>
      <c r="D118" s="53" t="s">
        <v>258</v>
      </c>
      <c r="E118" s="159">
        <v>50</v>
      </c>
      <c r="F118" s="159">
        <v>50</v>
      </c>
      <c r="G118" s="217">
        <v>1.1399999999999999</v>
      </c>
      <c r="H118" s="60">
        <f t="shared" si="7"/>
        <v>2.2799999999999998</v>
      </c>
      <c r="I118" s="159">
        <v>5</v>
      </c>
    </row>
    <row r="119" spans="1:22" ht="15.6" customHeight="1" x14ac:dyDescent="0.2">
      <c r="A119" s="23"/>
      <c r="B119" s="77"/>
      <c r="C119" s="53"/>
      <c r="D119" s="323" t="s">
        <v>89</v>
      </c>
      <c r="E119" s="324">
        <f>SUM(E118)</f>
        <v>50</v>
      </c>
      <c r="F119" s="324">
        <f t="shared" ref="F119:G119" si="10">SUM(F118)</f>
        <v>50</v>
      </c>
      <c r="G119" s="325">
        <f t="shared" si="10"/>
        <v>1.1399999999999999</v>
      </c>
      <c r="H119" s="324">
        <f t="shared" si="7"/>
        <v>2.2799999999999998</v>
      </c>
      <c r="I119" s="324">
        <f>SUM(I118)</f>
        <v>5</v>
      </c>
      <c r="J119" s="51">
        <f>SUM(E119)</f>
        <v>50</v>
      </c>
      <c r="K119" s="51">
        <f>SUM(F119)</f>
        <v>50</v>
      </c>
      <c r="L119" s="51">
        <f>SUM(G119)</f>
        <v>1.1399999999999999</v>
      </c>
      <c r="M119" s="51">
        <f>SUM(H119)</f>
        <v>2.2799999999999998</v>
      </c>
      <c r="N119" s="51">
        <f>SUM(I119)</f>
        <v>5</v>
      </c>
      <c r="O119" s="51" t="e">
        <f>SUM(#REF!)</f>
        <v>#REF!</v>
      </c>
      <c r="P119" s="51" t="e">
        <f>SUM(#REF!)</f>
        <v>#REF!</v>
      </c>
      <c r="S119" s="4">
        <f>SUM(E119)</f>
        <v>50</v>
      </c>
      <c r="T119" s="4">
        <f>SUM(F119)</f>
        <v>50</v>
      </c>
      <c r="U119" s="4">
        <f>SUM(G119)</f>
        <v>1.1399999999999999</v>
      </c>
      <c r="V119" s="4">
        <f>SUM(I119)</f>
        <v>5</v>
      </c>
    </row>
    <row r="120" spans="1:22" ht="15.6" customHeight="1" x14ac:dyDescent="0.25">
      <c r="A120" s="12">
        <v>290</v>
      </c>
      <c r="B120" s="106"/>
      <c r="C120" s="66"/>
      <c r="D120" s="66" t="s">
        <v>367</v>
      </c>
      <c r="E120" s="156"/>
      <c r="F120" s="156"/>
      <c r="G120" s="174"/>
      <c r="H120" s="9"/>
      <c r="I120" s="156"/>
    </row>
    <row r="121" spans="1:22" ht="15.6" customHeight="1" x14ac:dyDescent="0.25">
      <c r="A121" s="5">
        <v>292</v>
      </c>
      <c r="B121" s="76"/>
      <c r="C121" s="58"/>
      <c r="D121" s="58" t="s">
        <v>368</v>
      </c>
      <c r="E121" s="133"/>
      <c r="F121" s="133"/>
      <c r="G121" s="215"/>
      <c r="H121" s="60"/>
      <c r="I121" s="133"/>
    </row>
    <row r="122" spans="1:22" ht="15.6" customHeight="1" x14ac:dyDescent="0.2">
      <c r="A122" s="23"/>
      <c r="B122" s="77">
        <v>292008</v>
      </c>
      <c r="C122" s="53">
        <v>41</v>
      </c>
      <c r="D122" s="53" t="s">
        <v>259</v>
      </c>
      <c r="E122" s="159">
        <v>800</v>
      </c>
      <c r="F122" s="159">
        <v>800</v>
      </c>
      <c r="G122" s="217">
        <v>554.77</v>
      </c>
      <c r="H122" s="60">
        <f t="shared" si="7"/>
        <v>69.346249999999998</v>
      </c>
      <c r="I122" s="159">
        <v>800</v>
      </c>
    </row>
    <row r="123" spans="1:22" ht="15.6" customHeight="1" x14ac:dyDescent="0.2">
      <c r="A123" s="23"/>
      <c r="B123" s="77">
        <v>292019</v>
      </c>
      <c r="C123" s="53">
        <v>41</v>
      </c>
      <c r="D123" s="53" t="s">
        <v>260</v>
      </c>
      <c r="E123" s="159">
        <v>210</v>
      </c>
      <c r="F123" s="159">
        <v>210</v>
      </c>
      <c r="G123" s="217">
        <v>0</v>
      </c>
      <c r="H123" s="60">
        <f t="shared" si="7"/>
        <v>0</v>
      </c>
      <c r="I123" s="159">
        <v>210</v>
      </c>
    </row>
    <row r="124" spans="1:22" ht="15.6" customHeight="1" x14ac:dyDescent="0.2">
      <c r="A124" s="23"/>
      <c r="B124" s="183" t="s">
        <v>261</v>
      </c>
      <c r="C124" s="53">
        <v>41</v>
      </c>
      <c r="D124" s="190" t="s">
        <v>638</v>
      </c>
      <c r="E124" s="159">
        <v>1961</v>
      </c>
      <c r="F124" s="159">
        <v>1961</v>
      </c>
      <c r="G124" s="217">
        <v>1961.06</v>
      </c>
      <c r="H124" s="60">
        <f t="shared" si="7"/>
        <v>100.00305966343701</v>
      </c>
      <c r="I124" s="159">
        <v>1961</v>
      </c>
    </row>
    <row r="125" spans="1:22" ht="15.6" customHeight="1" x14ac:dyDescent="0.2">
      <c r="A125" s="32"/>
      <c r="B125" s="185" t="s">
        <v>666</v>
      </c>
      <c r="C125" s="56">
        <v>41</v>
      </c>
      <c r="D125" s="175" t="s">
        <v>713</v>
      </c>
      <c r="E125" s="165">
        <v>8208</v>
      </c>
      <c r="F125" s="165">
        <v>8208</v>
      </c>
      <c r="G125" s="270">
        <v>7655.96</v>
      </c>
      <c r="H125" s="60">
        <f t="shared" si="7"/>
        <v>93.274366471734893</v>
      </c>
      <c r="I125" s="165">
        <v>8208</v>
      </c>
    </row>
    <row r="126" spans="1:22" ht="15.6" customHeight="1" x14ac:dyDescent="0.2">
      <c r="A126" s="32"/>
      <c r="B126" s="79">
        <v>292027</v>
      </c>
      <c r="C126" s="56">
        <v>41</v>
      </c>
      <c r="D126" s="257" t="s">
        <v>942</v>
      </c>
      <c r="E126" s="165">
        <v>344</v>
      </c>
      <c r="F126" s="165">
        <v>344</v>
      </c>
      <c r="G126" s="270">
        <v>190.43</v>
      </c>
      <c r="H126" s="60">
        <f t="shared" si="7"/>
        <v>55.357558139534888</v>
      </c>
      <c r="I126" s="165">
        <v>190</v>
      </c>
    </row>
    <row r="127" spans="1:22" ht="15.6" customHeight="1" x14ac:dyDescent="0.2">
      <c r="A127" s="32"/>
      <c r="B127" s="79">
        <v>292027</v>
      </c>
      <c r="C127" s="56">
        <v>41</v>
      </c>
      <c r="D127" s="257" t="s">
        <v>943</v>
      </c>
      <c r="E127" s="165">
        <v>720</v>
      </c>
      <c r="F127" s="165">
        <v>720</v>
      </c>
      <c r="G127" s="270">
        <v>318.38</v>
      </c>
      <c r="H127" s="60">
        <f t="shared" si="7"/>
        <v>44.219444444444441</v>
      </c>
      <c r="I127" s="165">
        <v>320</v>
      </c>
    </row>
    <row r="128" spans="1:22" ht="15.6" customHeight="1" x14ac:dyDescent="0.2">
      <c r="A128" s="23"/>
      <c r="B128" s="77"/>
      <c r="C128" s="53"/>
      <c r="D128" s="323" t="s">
        <v>89</v>
      </c>
      <c r="E128" s="328">
        <f t="shared" ref="E128:G128" si="11">SUM(E122:E127)</f>
        <v>12243</v>
      </c>
      <c r="F128" s="328">
        <f t="shared" si="11"/>
        <v>12243</v>
      </c>
      <c r="G128" s="362">
        <f t="shared" si="11"/>
        <v>10680.6</v>
      </c>
      <c r="H128" s="324">
        <f t="shared" si="7"/>
        <v>87.238421955403084</v>
      </c>
      <c r="I128" s="328">
        <f>SUM(I122:I127)</f>
        <v>11689</v>
      </c>
      <c r="J128" s="51">
        <f>SUM(E128)</f>
        <v>12243</v>
      </c>
      <c r="K128" s="51">
        <f>SUM(F128)</f>
        <v>12243</v>
      </c>
      <c r="L128" s="51">
        <f>SUM(G128)</f>
        <v>10680.6</v>
      </c>
      <c r="M128" s="51">
        <f>SUM(H128)</f>
        <v>87.238421955403084</v>
      </c>
      <c r="N128" s="51">
        <f>SUM(I128)</f>
        <v>11689</v>
      </c>
      <c r="O128" s="51" t="e">
        <f>SUM(#REF!)</f>
        <v>#REF!</v>
      </c>
      <c r="P128" s="51" t="e">
        <f>SUM(#REF!)</f>
        <v>#REF!</v>
      </c>
      <c r="S128" s="4">
        <f>SUM(E128)</f>
        <v>12243</v>
      </c>
      <c r="T128" s="4">
        <f>SUM(F128)</f>
        <v>12243</v>
      </c>
      <c r="U128" s="4">
        <f>SUM(G128)</f>
        <v>10680.6</v>
      </c>
      <c r="V128" s="4">
        <f>SUM(I128)</f>
        <v>11689</v>
      </c>
    </row>
    <row r="129" spans="1:22" ht="15.95" customHeight="1" x14ac:dyDescent="0.25">
      <c r="A129" s="35">
        <v>300</v>
      </c>
      <c r="B129" s="132"/>
      <c r="C129" s="86"/>
      <c r="D129" s="86" t="s">
        <v>369</v>
      </c>
      <c r="E129" s="166"/>
      <c r="F129" s="166"/>
      <c r="G129" s="271"/>
      <c r="H129" s="9"/>
      <c r="I129" s="166"/>
    </row>
    <row r="130" spans="1:22" ht="15.95" customHeight="1" x14ac:dyDescent="0.25">
      <c r="A130" s="31">
        <v>311</v>
      </c>
      <c r="B130" s="80"/>
      <c r="C130" s="65"/>
      <c r="D130" s="65" t="s">
        <v>370</v>
      </c>
      <c r="E130" s="164"/>
      <c r="F130" s="164"/>
      <c r="G130" s="269"/>
      <c r="H130" s="60"/>
      <c r="I130" s="164"/>
    </row>
    <row r="131" spans="1:22" ht="15.95" customHeight="1" x14ac:dyDescent="0.2">
      <c r="A131" s="23"/>
      <c r="B131" s="77" t="s">
        <v>262</v>
      </c>
      <c r="C131" s="53" t="s">
        <v>530</v>
      </c>
      <c r="D131" s="53" t="s">
        <v>263</v>
      </c>
      <c r="E131" s="60">
        <v>1130</v>
      </c>
      <c r="F131" s="60">
        <v>1130</v>
      </c>
      <c r="G131" s="216">
        <v>0</v>
      </c>
      <c r="H131" s="60">
        <f t="shared" si="7"/>
        <v>0</v>
      </c>
      <c r="I131" s="60">
        <v>1130</v>
      </c>
    </row>
    <row r="132" spans="1:22" ht="15.95" customHeight="1" x14ac:dyDescent="0.2">
      <c r="A132" s="23"/>
      <c r="B132" s="77" t="s">
        <v>264</v>
      </c>
      <c r="C132" s="53" t="s">
        <v>530</v>
      </c>
      <c r="D132" s="53" t="s">
        <v>265</v>
      </c>
      <c r="E132" s="60">
        <v>530</v>
      </c>
      <c r="F132" s="60">
        <v>530</v>
      </c>
      <c r="G132" s="216">
        <v>0</v>
      </c>
      <c r="H132" s="60">
        <f t="shared" si="7"/>
        <v>0</v>
      </c>
      <c r="I132" s="60">
        <v>509</v>
      </c>
    </row>
    <row r="133" spans="1:22" ht="15.95" customHeight="1" x14ac:dyDescent="0.2">
      <c r="A133" s="23"/>
      <c r="B133" s="77" t="s">
        <v>266</v>
      </c>
      <c r="C133" s="53" t="s">
        <v>530</v>
      </c>
      <c r="D133" s="53" t="s">
        <v>270</v>
      </c>
      <c r="E133" s="60">
        <v>1030</v>
      </c>
      <c r="F133" s="60">
        <v>1030</v>
      </c>
      <c r="G133" s="216">
        <v>0</v>
      </c>
      <c r="H133" s="60">
        <f t="shared" si="7"/>
        <v>0</v>
      </c>
      <c r="I133" s="60">
        <v>1030</v>
      </c>
    </row>
    <row r="134" spans="1:22" ht="15.95" customHeight="1" x14ac:dyDescent="0.2">
      <c r="A134" s="23"/>
      <c r="B134" s="77" t="s">
        <v>271</v>
      </c>
      <c r="C134" s="53" t="s">
        <v>530</v>
      </c>
      <c r="D134" s="53" t="s">
        <v>272</v>
      </c>
      <c r="E134" s="60">
        <v>1360</v>
      </c>
      <c r="F134" s="60">
        <v>1360</v>
      </c>
      <c r="G134" s="216">
        <v>1096.69</v>
      </c>
      <c r="H134" s="60">
        <f t="shared" si="7"/>
        <v>80.63897058823531</v>
      </c>
      <c r="I134" s="60">
        <v>1339</v>
      </c>
    </row>
    <row r="135" spans="1:22" ht="15.95" customHeight="1" x14ac:dyDescent="0.2">
      <c r="A135" s="23"/>
      <c r="B135" s="77" t="s">
        <v>273</v>
      </c>
      <c r="C135" s="53" t="s">
        <v>530</v>
      </c>
      <c r="D135" s="53" t="s">
        <v>274</v>
      </c>
      <c r="E135" s="60">
        <v>860</v>
      </c>
      <c r="F135" s="60">
        <v>860</v>
      </c>
      <c r="G135" s="216">
        <v>0</v>
      </c>
      <c r="H135" s="60">
        <f t="shared" si="7"/>
        <v>0</v>
      </c>
      <c r="I135" s="60">
        <v>860</v>
      </c>
    </row>
    <row r="136" spans="1:22" ht="15.95" customHeight="1" x14ac:dyDescent="0.2">
      <c r="A136" s="23"/>
      <c r="B136" s="77" t="s">
        <v>275</v>
      </c>
      <c r="C136" s="53" t="s">
        <v>530</v>
      </c>
      <c r="D136" s="53" t="s">
        <v>276</v>
      </c>
      <c r="E136" s="60">
        <v>960</v>
      </c>
      <c r="F136" s="60">
        <v>960</v>
      </c>
      <c r="G136" s="216">
        <v>981.37</v>
      </c>
      <c r="H136" s="60">
        <f t="shared" si="7"/>
        <v>102.22604166666667</v>
      </c>
      <c r="I136" s="60">
        <v>981</v>
      </c>
    </row>
    <row r="137" spans="1:22" ht="15.95" customHeight="1" x14ac:dyDescent="0.2">
      <c r="A137" s="23"/>
      <c r="B137" s="265" t="s">
        <v>786</v>
      </c>
      <c r="C137" s="255" t="s">
        <v>736</v>
      </c>
      <c r="D137" s="255" t="s">
        <v>787</v>
      </c>
      <c r="E137" s="60">
        <v>0</v>
      </c>
      <c r="F137" s="60">
        <v>0</v>
      </c>
      <c r="G137" s="291">
        <v>2000</v>
      </c>
      <c r="H137" s="60">
        <v>0</v>
      </c>
      <c r="I137" s="291">
        <v>2000</v>
      </c>
    </row>
    <row r="138" spans="1:22" ht="15.95" customHeight="1" x14ac:dyDescent="0.2">
      <c r="A138" s="23"/>
      <c r="B138" s="258" t="s">
        <v>784</v>
      </c>
      <c r="C138" s="259" t="s">
        <v>736</v>
      </c>
      <c r="D138" s="259" t="s">
        <v>785</v>
      </c>
      <c r="E138" s="60">
        <v>0</v>
      </c>
      <c r="F138" s="60">
        <v>0</v>
      </c>
      <c r="G138" s="216">
        <v>2200</v>
      </c>
      <c r="H138" s="60">
        <v>0</v>
      </c>
      <c r="I138" s="216">
        <v>2200</v>
      </c>
    </row>
    <row r="139" spans="1:22" ht="15.95" customHeight="1" x14ac:dyDescent="0.2">
      <c r="A139" s="23"/>
      <c r="B139" s="258" t="s">
        <v>782</v>
      </c>
      <c r="C139" s="259" t="s">
        <v>728</v>
      </c>
      <c r="D139" s="259" t="s">
        <v>783</v>
      </c>
      <c r="E139" s="60">
        <v>0</v>
      </c>
      <c r="F139" s="60">
        <v>0</v>
      </c>
      <c r="G139" s="291">
        <v>2760</v>
      </c>
      <c r="H139" s="60">
        <v>0</v>
      </c>
      <c r="I139" s="291">
        <v>2760</v>
      </c>
    </row>
    <row r="140" spans="1:22" ht="15.95" customHeight="1" x14ac:dyDescent="0.2">
      <c r="A140" s="23"/>
      <c r="B140" s="77"/>
      <c r="C140" s="53"/>
      <c r="D140" s="58" t="s">
        <v>89</v>
      </c>
      <c r="E140" s="328">
        <f>SUM(E131:E139)</f>
        <v>5870</v>
      </c>
      <c r="F140" s="328">
        <f t="shared" ref="F140:G140" si="12">SUM(F131:F139)</f>
        <v>5870</v>
      </c>
      <c r="G140" s="362">
        <f t="shared" si="12"/>
        <v>9038.06</v>
      </c>
      <c r="H140" s="324">
        <f t="shared" si="7"/>
        <v>153.97035775127767</v>
      </c>
      <c r="I140" s="328">
        <f>SUM(I131:I139)</f>
        <v>12809</v>
      </c>
      <c r="J140" s="51">
        <f>SUM(E140)</f>
        <v>5870</v>
      </c>
      <c r="K140" s="51">
        <f>SUM(F140)</f>
        <v>5870</v>
      </c>
      <c r="L140" s="51">
        <f>SUM(G140)</f>
        <v>9038.06</v>
      </c>
      <c r="M140" s="51">
        <f>SUM(H140)</f>
        <v>153.97035775127767</v>
      </c>
      <c r="N140" s="51">
        <f>SUM(I140)</f>
        <v>12809</v>
      </c>
      <c r="O140" s="51" t="e">
        <f>SUM(#REF!)</f>
        <v>#REF!</v>
      </c>
      <c r="P140" s="51" t="e">
        <f>SUM(#REF!)</f>
        <v>#REF!</v>
      </c>
      <c r="S140" s="4">
        <f>SUM(E140)</f>
        <v>5870</v>
      </c>
      <c r="T140" s="4">
        <f>SUM(F140)</f>
        <v>5870</v>
      </c>
      <c r="U140" s="4">
        <f>SUM(G140)</f>
        <v>9038.06</v>
      </c>
      <c r="V140" s="4">
        <f>SUM(I140)</f>
        <v>12809</v>
      </c>
    </row>
    <row r="141" spans="1:22" ht="15.95" customHeight="1" x14ac:dyDescent="0.25">
      <c r="A141" s="5">
        <v>312</v>
      </c>
      <c r="B141" s="76"/>
      <c r="C141" s="58"/>
      <c r="D141" s="58" t="s">
        <v>371</v>
      </c>
      <c r="E141" s="133"/>
      <c r="F141" s="133"/>
      <c r="G141" s="215"/>
      <c r="H141" s="60"/>
      <c r="I141" s="133"/>
    </row>
    <row r="142" spans="1:22" ht="15.95" customHeight="1" x14ac:dyDescent="0.2">
      <c r="A142" s="23"/>
      <c r="B142" s="183" t="s">
        <v>467</v>
      </c>
      <c r="C142" s="53">
        <v>111</v>
      </c>
      <c r="D142" s="53" t="s">
        <v>278</v>
      </c>
      <c r="E142" s="60">
        <v>8747</v>
      </c>
      <c r="F142" s="60">
        <v>8747</v>
      </c>
      <c r="G142" s="216">
        <v>9359.52</v>
      </c>
      <c r="H142" s="60">
        <f t="shared" si="7"/>
        <v>107.00262947296217</v>
      </c>
      <c r="I142" s="266">
        <v>9360</v>
      </c>
    </row>
    <row r="143" spans="1:22" ht="15.95" customHeight="1" x14ac:dyDescent="0.2">
      <c r="A143" s="23"/>
      <c r="B143" s="183" t="s">
        <v>673</v>
      </c>
      <c r="C143" s="53">
        <v>111</v>
      </c>
      <c r="D143" s="53" t="s">
        <v>639</v>
      </c>
      <c r="E143" s="60">
        <v>3787</v>
      </c>
      <c r="F143" s="60">
        <v>3787</v>
      </c>
      <c r="G143" s="216">
        <v>4487.7299999999996</v>
      </c>
      <c r="H143" s="60">
        <f t="shared" si="7"/>
        <v>118.50356482703985</v>
      </c>
      <c r="I143" s="266">
        <v>4488</v>
      </c>
    </row>
    <row r="144" spans="1:22" ht="15.95" customHeight="1" x14ac:dyDescent="0.2">
      <c r="A144" s="23"/>
      <c r="B144" s="183" t="s">
        <v>466</v>
      </c>
      <c r="C144" s="53">
        <v>111</v>
      </c>
      <c r="D144" s="53" t="s">
        <v>640</v>
      </c>
      <c r="E144" s="60">
        <v>176</v>
      </c>
      <c r="F144" s="60">
        <v>176</v>
      </c>
      <c r="G144" s="216">
        <v>174.66</v>
      </c>
      <c r="H144" s="60">
        <f t="shared" si="7"/>
        <v>99.23863636363636</v>
      </c>
      <c r="I144" s="266">
        <v>175</v>
      </c>
    </row>
    <row r="145" spans="1:9" ht="15.95" customHeight="1" x14ac:dyDescent="0.2">
      <c r="A145" s="23"/>
      <c r="B145" s="183" t="s">
        <v>674</v>
      </c>
      <c r="C145" s="53">
        <v>111</v>
      </c>
      <c r="D145" s="53" t="s">
        <v>279</v>
      </c>
      <c r="E145" s="60">
        <v>2527</v>
      </c>
      <c r="F145" s="60">
        <v>2527</v>
      </c>
      <c r="G145" s="216">
        <v>1334.19</v>
      </c>
      <c r="H145" s="60">
        <f t="shared" si="7"/>
        <v>52.797388207360505</v>
      </c>
      <c r="I145" s="266">
        <v>1334</v>
      </c>
    </row>
    <row r="146" spans="1:9" ht="15.95" customHeight="1" x14ac:dyDescent="0.2">
      <c r="A146" s="23"/>
      <c r="B146" s="183" t="s">
        <v>675</v>
      </c>
      <c r="C146" s="53">
        <v>111</v>
      </c>
      <c r="D146" s="53" t="s">
        <v>649</v>
      </c>
      <c r="E146" s="60">
        <v>0</v>
      </c>
      <c r="F146" s="60">
        <v>0</v>
      </c>
      <c r="G146" s="216">
        <v>210</v>
      </c>
      <c r="H146" s="60">
        <v>0</v>
      </c>
      <c r="I146" s="266">
        <v>210</v>
      </c>
    </row>
    <row r="147" spans="1:9" ht="15.95" customHeight="1" x14ac:dyDescent="0.2">
      <c r="A147" s="23"/>
      <c r="B147" s="183" t="s">
        <v>471</v>
      </c>
      <c r="C147" s="53">
        <v>111</v>
      </c>
      <c r="D147" s="53" t="s">
        <v>337</v>
      </c>
      <c r="E147" s="60">
        <v>381</v>
      </c>
      <c r="F147" s="60">
        <v>381</v>
      </c>
      <c r="G147" s="216">
        <v>384.17</v>
      </c>
      <c r="H147" s="60">
        <f t="shared" si="7"/>
        <v>100.83202099737534</v>
      </c>
      <c r="I147" s="266">
        <v>384</v>
      </c>
    </row>
    <row r="148" spans="1:9" ht="15.95" customHeight="1" x14ac:dyDescent="0.2">
      <c r="A148" s="23"/>
      <c r="B148" s="183" t="s">
        <v>465</v>
      </c>
      <c r="C148" s="53">
        <v>111</v>
      </c>
      <c r="D148" s="53" t="s">
        <v>277</v>
      </c>
      <c r="E148" s="68">
        <v>654511</v>
      </c>
      <c r="F148" s="68">
        <v>654511</v>
      </c>
      <c r="G148" s="173">
        <v>498951</v>
      </c>
      <c r="H148" s="60">
        <f t="shared" si="7"/>
        <v>76.232637801350933</v>
      </c>
      <c r="I148" s="68">
        <v>662961</v>
      </c>
    </row>
    <row r="149" spans="1:9" ht="15.95" customHeight="1" x14ac:dyDescent="0.2">
      <c r="A149" s="23"/>
      <c r="B149" s="183" t="s">
        <v>472</v>
      </c>
      <c r="C149" s="53">
        <v>111</v>
      </c>
      <c r="D149" s="53" t="s">
        <v>487</v>
      </c>
      <c r="E149" s="60">
        <v>173</v>
      </c>
      <c r="F149" s="60">
        <v>173</v>
      </c>
      <c r="G149" s="216">
        <v>200</v>
      </c>
      <c r="H149" s="60">
        <f t="shared" si="7"/>
        <v>115.60693641618498</v>
      </c>
      <c r="I149" s="60">
        <v>350</v>
      </c>
    </row>
    <row r="150" spans="1:9" ht="15.95" customHeight="1" x14ac:dyDescent="0.2">
      <c r="A150" s="23"/>
      <c r="B150" s="183" t="s">
        <v>469</v>
      </c>
      <c r="C150" s="53">
        <v>111</v>
      </c>
      <c r="D150" s="53" t="s">
        <v>539</v>
      </c>
      <c r="E150" s="60">
        <v>24647</v>
      </c>
      <c r="F150" s="60">
        <v>24647</v>
      </c>
      <c r="G150" s="216">
        <v>13398</v>
      </c>
      <c r="H150" s="60">
        <f t="shared" si="7"/>
        <v>54.359556944049977</v>
      </c>
      <c r="I150" s="60">
        <v>21720</v>
      </c>
    </row>
    <row r="151" spans="1:9" ht="15.95" customHeight="1" x14ac:dyDescent="0.2">
      <c r="A151" s="23"/>
      <c r="B151" s="183" t="s">
        <v>470</v>
      </c>
      <c r="C151" s="53">
        <v>111</v>
      </c>
      <c r="D151" s="53" t="s">
        <v>172</v>
      </c>
      <c r="E151" s="60">
        <v>10426</v>
      </c>
      <c r="F151" s="60">
        <v>10426</v>
      </c>
      <c r="G151" s="216">
        <v>5299.201</v>
      </c>
      <c r="H151" s="60">
        <f t="shared" si="7"/>
        <v>50.826788797237676</v>
      </c>
      <c r="I151" s="60">
        <v>9690</v>
      </c>
    </row>
    <row r="152" spans="1:9" ht="15.95" customHeight="1" x14ac:dyDescent="0.2">
      <c r="A152" s="32"/>
      <c r="B152" s="183" t="s">
        <v>280</v>
      </c>
      <c r="C152" s="56">
        <v>111</v>
      </c>
      <c r="D152" s="56" t="s">
        <v>281</v>
      </c>
      <c r="E152" s="60">
        <v>0</v>
      </c>
      <c r="F152" s="60">
        <v>0</v>
      </c>
      <c r="G152" s="216">
        <v>0</v>
      </c>
      <c r="H152" s="60">
        <v>0</v>
      </c>
      <c r="I152" s="60">
        <v>0</v>
      </c>
    </row>
    <row r="153" spans="1:9" ht="15.95" customHeight="1" x14ac:dyDescent="0.2">
      <c r="A153" s="32"/>
      <c r="B153" s="185" t="s">
        <v>324</v>
      </c>
      <c r="C153" s="56">
        <v>111</v>
      </c>
      <c r="D153" s="56" t="s">
        <v>325</v>
      </c>
      <c r="E153" s="60">
        <v>350</v>
      </c>
      <c r="F153" s="60">
        <v>350</v>
      </c>
      <c r="G153" s="216">
        <v>390.95</v>
      </c>
      <c r="H153" s="60">
        <f t="shared" si="7"/>
        <v>111.7</v>
      </c>
      <c r="I153" s="60">
        <v>400</v>
      </c>
    </row>
    <row r="154" spans="1:9" ht="15.95" customHeight="1" x14ac:dyDescent="0.2">
      <c r="A154" s="32"/>
      <c r="B154" s="185" t="s">
        <v>326</v>
      </c>
      <c r="C154" s="56">
        <v>111</v>
      </c>
      <c r="D154" s="56" t="s">
        <v>327</v>
      </c>
      <c r="E154" s="60">
        <v>66</v>
      </c>
      <c r="F154" s="60">
        <v>66</v>
      </c>
      <c r="G154" s="216">
        <v>116.2</v>
      </c>
      <c r="H154" s="60">
        <f t="shared" si="7"/>
        <v>176.06060606060606</v>
      </c>
      <c r="I154" s="60">
        <v>116</v>
      </c>
    </row>
    <row r="155" spans="1:9" ht="15.95" customHeight="1" x14ac:dyDescent="0.2">
      <c r="A155" s="23"/>
      <c r="B155" s="183" t="s">
        <v>468</v>
      </c>
      <c r="C155" s="53">
        <v>111</v>
      </c>
      <c r="D155" s="53" t="s">
        <v>317</v>
      </c>
      <c r="E155" s="60">
        <v>5709</v>
      </c>
      <c r="F155" s="60">
        <v>5709</v>
      </c>
      <c r="G155" s="216">
        <v>3606</v>
      </c>
      <c r="H155" s="60">
        <f t="shared" si="7"/>
        <v>63.163426169206517</v>
      </c>
      <c r="I155" s="60">
        <v>6077</v>
      </c>
    </row>
    <row r="156" spans="1:9" ht="15.95" customHeight="1" x14ac:dyDescent="0.2">
      <c r="A156" s="32"/>
      <c r="B156" s="185" t="s">
        <v>322</v>
      </c>
      <c r="C156" s="56">
        <v>111</v>
      </c>
      <c r="D156" s="56" t="s">
        <v>323</v>
      </c>
      <c r="E156" s="60">
        <v>2870</v>
      </c>
      <c r="F156" s="60">
        <v>2870</v>
      </c>
      <c r="G156" s="216">
        <v>2081.92</v>
      </c>
      <c r="H156" s="60">
        <f t="shared" si="7"/>
        <v>72.540766550522648</v>
      </c>
      <c r="I156" s="60">
        <v>2870</v>
      </c>
    </row>
    <row r="157" spans="1:9" ht="15.95" customHeight="1" x14ac:dyDescent="0.2">
      <c r="A157" s="23"/>
      <c r="B157" s="183" t="s">
        <v>580</v>
      </c>
      <c r="C157" s="53">
        <v>111</v>
      </c>
      <c r="D157" s="255" t="s">
        <v>933</v>
      </c>
      <c r="E157" s="60">
        <v>0</v>
      </c>
      <c r="F157" s="60">
        <v>0</v>
      </c>
      <c r="G157" s="216">
        <v>0</v>
      </c>
      <c r="H157" s="60">
        <v>0</v>
      </c>
      <c r="I157" s="60">
        <v>2923</v>
      </c>
    </row>
    <row r="158" spans="1:9" ht="15.95" customHeight="1" x14ac:dyDescent="0.2">
      <c r="A158" s="23"/>
      <c r="B158" s="183" t="s">
        <v>660</v>
      </c>
      <c r="C158" s="148">
        <v>111</v>
      </c>
      <c r="D158" s="190" t="s">
        <v>661</v>
      </c>
      <c r="E158" s="60">
        <v>0</v>
      </c>
      <c r="F158" s="60">
        <v>0</v>
      </c>
      <c r="G158" s="216">
        <v>3000</v>
      </c>
      <c r="H158" s="60">
        <v>0</v>
      </c>
      <c r="I158" s="60">
        <v>3000</v>
      </c>
    </row>
    <row r="159" spans="1:9" ht="15.95" customHeight="1" x14ac:dyDescent="0.2">
      <c r="A159" s="23"/>
      <c r="B159" s="256" t="s">
        <v>771</v>
      </c>
      <c r="C159" s="148">
        <v>111</v>
      </c>
      <c r="D159" s="190" t="s">
        <v>772</v>
      </c>
      <c r="E159" s="60">
        <v>0</v>
      </c>
      <c r="F159" s="60">
        <v>0</v>
      </c>
      <c r="G159" s="216">
        <v>1400</v>
      </c>
      <c r="H159" s="60">
        <v>0</v>
      </c>
      <c r="I159" s="60">
        <v>1400</v>
      </c>
    </row>
    <row r="160" spans="1:9" ht="15.95" customHeight="1" x14ac:dyDescent="0.2">
      <c r="A160" s="32"/>
      <c r="B160" s="187">
        <v>312002</v>
      </c>
      <c r="C160" s="278" t="s">
        <v>802</v>
      </c>
      <c r="D160" s="257" t="s">
        <v>773</v>
      </c>
      <c r="E160" s="157">
        <v>0</v>
      </c>
      <c r="F160" s="157">
        <v>0</v>
      </c>
      <c r="G160" s="218">
        <v>4800.16</v>
      </c>
      <c r="H160" s="60">
        <v>0</v>
      </c>
      <c r="I160" s="157">
        <v>4800</v>
      </c>
    </row>
    <row r="161" spans="1:22" ht="15.95" customHeight="1" x14ac:dyDescent="0.2">
      <c r="A161" s="32"/>
      <c r="B161" s="187">
        <v>312001</v>
      </c>
      <c r="C161" s="277" t="s">
        <v>801</v>
      </c>
      <c r="D161" s="53" t="s">
        <v>676</v>
      </c>
      <c r="E161" s="157">
        <v>0</v>
      </c>
      <c r="F161" s="157">
        <v>6935</v>
      </c>
      <c r="G161" s="218">
        <v>6935</v>
      </c>
      <c r="H161" s="60">
        <f t="shared" ref="H161:H167" si="13">SUM(G161/F161)*100</f>
        <v>100</v>
      </c>
      <c r="I161" s="157">
        <v>6935</v>
      </c>
    </row>
    <row r="162" spans="1:22" ht="15.95" customHeight="1" x14ac:dyDescent="0.2">
      <c r="A162" s="32"/>
      <c r="B162" s="185" t="s">
        <v>581</v>
      </c>
      <c r="C162" s="149">
        <v>111</v>
      </c>
      <c r="D162" s="56" t="s">
        <v>582</v>
      </c>
      <c r="E162" s="157">
        <v>146</v>
      </c>
      <c r="F162" s="157">
        <v>146</v>
      </c>
      <c r="G162" s="218">
        <v>152</v>
      </c>
      <c r="H162" s="60">
        <f t="shared" si="13"/>
        <v>104.10958904109589</v>
      </c>
      <c r="I162" s="157">
        <v>152</v>
      </c>
    </row>
    <row r="163" spans="1:22" ht="15.95" customHeight="1" x14ac:dyDescent="0.2">
      <c r="A163" s="32"/>
      <c r="B163" s="185" t="s">
        <v>583</v>
      </c>
      <c r="C163" s="149">
        <v>111</v>
      </c>
      <c r="D163" s="56" t="s">
        <v>584</v>
      </c>
      <c r="E163" s="157">
        <v>4612</v>
      </c>
      <c r="F163" s="157">
        <v>4612</v>
      </c>
      <c r="G163" s="218">
        <v>10080</v>
      </c>
      <c r="H163" s="60">
        <f t="shared" si="13"/>
        <v>218.56027753686038</v>
      </c>
      <c r="I163" s="157">
        <v>10080</v>
      </c>
    </row>
    <row r="164" spans="1:22" ht="15.95" customHeight="1" x14ac:dyDescent="0.2">
      <c r="A164" s="23"/>
      <c r="B164" s="183">
        <v>312012</v>
      </c>
      <c r="C164" s="148">
        <v>111</v>
      </c>
      <c r="D164" s="53" t="s">
        <v>630</v>
      </c>
      <c r="E164" s="60">
        <v>0</v>
      </c>
      <c r="F164" s="60">
        <v>0</v>
      </c>
      <c r="G164" s="216">
        <v>4636</v>
      </c>
      <c r="H164" s="60">
        <v>0</v>
      </c>
      <c r="I164" s="60">
        <v>4636</v>
      </c>
    </row>
    <row r="165" spans="1:22" ht="15.95" customHeight="1" x14ac:dyDescent="0.2">
      <c r="A165" s="32"/>
      <c r="B165" s="185" t="s">
        <v>643</v>
      </c>
      <c r="C165" s="149">
        <v>111</v>
      </c>
      <c r="D165" s="56" t="s">
        <v>644</v>
      </c>
      <c r="E165" s="157">
        <v>6450</v>
      </c>
      <c r="F165" s="157">
        <v>6450</v>
      </c>
      <c r="G165" s="218">
        <v>4500</v>
      </c>
      <c r="H165" s="60">
        <f t="shared" si="13"/>
        <v>69.767441860465112</v>
      </c>
      <c r="I165" s="157">
        <v>4500</v>
      </c>
    </row>
    <row r="166" spans="1:22" ht="15.95" customHeight="1" x14ac:dyDescent="0.2">
      <c r="A166" s="32"/>
      <c r="B166" s="185" t="s">
        <v>645</v>
      </c>
      <c r="C166" s="149">
        <v>111</v>
      </c>
      <c r="D166" s="56" t="s">
        <v>646</v>
      </c>
      <c r="E166" s="157">
        <v>3600</v>
      </c>
      <c r="F166" s="157">
        <v>3600</v>
      </c>
      <c r="G166" s="218">
        <v>4700</v>
      </c>
      <c r="H166" s="60">
        <f t="shared" si="13"/>
        <v>130.55555555555557</v>
      </c>
      <c r="I166" s="157">
        <v>4700</v>
      </c>
    </row>
    <row r="167" spans="1:22" ht="15.95" customHeight="1" thickBot="1" x14ac:dyDescent="0.25">
      <c r="A167" s="34"/>
      <c r="B167" s="186"/>
      <c r="C167" s="83"/>
      <c r="D167" s="84" t="s">
        <v>89</v>
      </c>
      <c r="E167" s="167">
        <f>SUM(E142:E166)</f>
        <v>729178</v>
      </c>
      <c r="F167" s="167">
        <f t="shared" ref="F167:G167" si="14">SUM(F142:F166)</f>
        <v>736113</v>
      </c>
      <c r="G167" s="361">
        <f t="shared" si="14"/>
        <v>580196.701</v>
      </c>
      <c r="H167" s="157">
        <f t="shared" si="13"/>
        <v>78.818972223014669</v>
      </c>
      <c r="I167" s="167">
        <f>SUM(I142:I166)</f>
        <v>763261</v>
      </c>
      <c r="J167" s="51">
        <f>SUM(E167)</f>
        <v>729178</v>
      </c>
      <c r="K167" s="51">
        <f>SUM(F167)</f>
        <v>736113</v>
      </c>
      <c r="L167" s="51">
        <f>SUM(G167)</f>
        <v>580196.701</v>
      </c>
      <c r="M167" s="51">
        <f>SUM(H167)</f>
        <v>78.818972223014669</v>
      </c>
      <c r="N167" s="51">
        <f>SUM(I167)</f>
        <v>763261</v>
      </c>
      <c r="O167" s="51" t="e">
        <f>SUM(#REF!)</f>
        <v>#REF!</v>
      </c>
      <c r="P167" s="51" t="e">
        <f>SUM(#REF!)</f>
        <v>#REF!</v>
      </c>
      <c r="S167" s="4">
        <f>SUM(E167)</f>
        <v>729178</v>
      </c>
      <c r="T167" s="4">
        <f>SUM(F167)</f>
        <v>736113</v>
      </c>
      <c r="U167" s="4">
        <f>SUM(G167)</f>
        <v>580196.701</v>
      </c>
      <c r="V167" s="4">
        <f>SUM(I167)</f>
        <v>763261</v>
      </c>
    </row>
    <row r="168" spans="1:22" ht="15.95" customHeight="1" thickBot="1" x14ac:dyDescent="0.3">
      <c r="A168" s="20" t="s">
        <v>282</v>
      </c>
      <c r="B168" s="228"/>
      <c r="C168" s="228"/>
      <c r="D168" s="182"/>
      <c r="E168" s="70">
        <f t="shared" ref="E168" si="15">SUM(J168)</f>
        <v>2570069</v>
      </c>
      <c r="F168" s="70">
        <f>SUM(T168)</f>
        <v>2598187</v>
      </c>
      <c r="G168" s="219">
        <f>SUM(U168)</f>
        <v>2091517.3510000003</v>
      </c>
      <c r="H168" s="330">
        <f>SUM(G168/F168)*100</f>
        <v>80.499107685474542</v>
      </c>
      <c r="I168" s="70">
        <f>SUM(V168)</f>
        <v>2721291</v>
      </c>
      <c r="J168" s="51">
        <f t="shared" ref="J168:P168" si="16">SUM(J29:J167)</f>
        <v>2570069</v>
      </c>
      <c r="K168" s="51">
        <f t="shared" si="16"/>
        <v>2513374</v>
      </c>
      <c r="L168" s="4">
        <f t="shared" si="16"/>
        <v>2091517.3510000003</v>
      </c>
      <c r="M168" s="4">
        <f t="shared" si="16"/>
        <v>878.35551639140431</v>
      </c>
      <c r="N168" s="4">
        <f t="shared" si="16"/>
        <v>2721291</v>
      </c>
      <c r="O168" s="4" t="e">
        <f t="shared" si="16"/>
        <v>#REF!</v>
      </c>
      <c r="P168" s="4" t="e">
        <f t="shared" si="16"/>
        <v>#REF!</v>
      </c>
      <c r="S168" s="4">
        <f>SUM(S29:S167)</f>
        <v>2570069</v>
      </c>
      <c r="T168" s="4">
        <f>SUM(T29:T167)</f>
        <v>2598187</v>
      </c>
      <c r="U168" s="4">
        <f>SUM(U29:U167)</f>
        <v>2091517.3510000003</v>
      </c>
      <c r="V168" s="4">
        <f>SUM(V29:V167)</f>
        <v>2721291</v>
      </c>
    </row>
    <row r="169" spans="1:22" ht="15.95" customHeight="1" x14ac:dyDescent="0.25">
      <c r="A169" s="21"/>
      <c r="B169" s="71"/>
      <c r="C169" s="71"/>
      <c r="D169" s="91"/>
      <c r="E169" s="7"/>
      <c r="F169" s="7"/>
      <c r="G169" s="220"/>
      <c r="H169" s="9"/>
      <c r="I169" s="7"/>
    </row>
    <row r="170" spans="1:22" ht="15.95" customHeight="1" x14ac:dyDescent="0.25">
      <c r="A170" s="35">
        <v>230</v>
      </c>
      <c r="B170" s="86"/>
      <c r="C170" s="86"/>
      <c r="D170" s="35" t="s">
        <v>284</v>
      </c>
      <c r="E170" s="156"/>
      <c r="F170" s="156"/>
      <c r="G170" s="174"/>
      <c r="H170" s="9"/>
      <c r="I170" s="156"/>
    </row>
    <row r="171" spans="1:22" ht="15.95" customHeight="1" x14ac:dyDescent="0.2">
      <c r="A171" s="23"/>
      <c r="B171" s="148">
        <v>233001</v>
      </c>
      <c r="C171" s="53">
        <v>43</v>
      </c>
      <c r="D171" s="53" t="s">
        <v>709</v>
      </c>
      <c r="E171" s="159">
        <v>19400</v>
      </c>
      <c r="F171" s="159">
        <v>19400</v>
      </c>
      <c r="G171" s="217">
        <v>18800</v>
      </c>
      <c r="H171" s="60">
        <f t="shared" ref="H171:H172" si="17">SUM(G171/F171)*100</f>
        <v>96.907216494845358</v>
      </c>
      <c r="I171" s="159">
        <v>19400</v>
      </c>
    </row>
    <row r="172" spans="1:22" ht="15.95" customHeight="1" x14ac:dyDescent="0.2">
      <c r="A172" s="191"/>
      <c r="B172" s="175" t="s">
        <v>737</v>
      </c>
      <c r="C172" s="56">
        <v>43</v>
      </c>
      <c r="D172" s="255" t="s">
        <v>759</v>
      </c>
      <c r="E172" s="192">
        <v>265000</v>
      </c>
      <c r="F172" s="192">
        <v>265000</v>
      </c>
      <c r="G172" s="272">
        <v>169993.65</v>
      </c>
      <c r="H172" s="60">
        <f t="shared" si="17"/>
        <v>64.148547169811323</v>
      </c>
      <c r="I172" s="302">
        <v>187000</v>
      </c>
      <c r="S172" s="168"/>
    </row>
    <row r="173" spans="1:22" ht="15.95" customHeight="1" x14ac:dyDescent="0.2">
      <c r="A173" s="191"/>
      <c r="B173" s="175" t="s">
        <v>788</v>
      </c>
      <c r="C173" s="56">
        <v>43</v>
      </c>
      <c r="D173" s="255" t="s">
        <v>789</v>
      </c>
      <c r="E173" s="192">
        <v>0</v>
      </c>
      <c r="F173" s="192">
        <v>23214</v>
      </c>
      <c r="G173" s="272">
        <v>19100</v>
      </c>
      <c r="H173" s="60">
        <f>SUM(G173/F173)*100</f>
        <v>82.277935728439729</v>
      </c>
      <c r="I173" s="192">
        <v>19100</v>
      </c>
    </row>
    <row r="174" spans="1:22" ht="15.95" customHeight="1" x14ac:dyDescent="0.2">
      <c r="A174" s="191"/>
      <c r="B174" s="175">
        <v>231000</v>
      </c>
      <c r="C174" s="56">
        <v>43</v>
      </c>
      <c r="D174" s="255" t="s">
        <v>803</v>
      </c>
      <c r="E174" s="192">
        <v>0</v>
      </c>
      <c r="F174" s="192">
        <v>80000</v>
      </c>
      <c r="G174" s="272">
        <v>0</v>
      </c>
      <c r="H174" s="60">
        <f t="shared" ref="H174:H182" si="18">SUM(G174/F174)*100</f>
        <v>0</v>
      </c>
      <c r="I174" s="302">
        <v>82677</v>
      </c>
      <c r="S174" s="51"/>
    </row>
    <row r="175" spans="1:22" ht="15.95" customHeight="1" x14ac:dyDescent="0.2">
      <c r="A175" s="191"/>
      <c r="B175" s="175" t="s">
        <v>959</v>
      </c>
      <c r="C175" s="56">
        <v>43</v>
      </c>
      <c r="D175" s="255" t="s">
        <v>956</v>
      </c>
      <c r="E175" s="192">
        <v>0</v>
      </c>
      <c r="F175" s="192">
        <v>0</v>
      </c>
      <c r="G175" s="272">
        <v>0</v>
      </c>
      <c r="H175" s="60">
        <v>0</v>
      </c>
      <c r="I175" s="302">
        <v>3000</v>
      </c>
      <c r="S175" s="51"/>
    </row>
    <row r="176" spans="1:22" ht="15.95" customHeight="1" x14ac:dyDescent="0.2">
      <c r="A176" s="191"/>
      <c r="B176" s="175" t="s">
        <v>790</v>
      </c>
      <c r="C176" s="56">
        <v>43</v>
      </c>
      <c r="D176" s="255" t="s">
        <v>791</v>
      </c>
      <c r="E176" s="192">
        <v>0</v>
      </c>
      <c r="F176" s="192">
        <v>0</v>
      </c>
      <c r="G176" s="272">
        <v>11213.76</v>
      </c>
      <c r="H176" s="60">
        <v>0</v>
      </c>
      <c r="I176" s="192">
        <v>11214</v>
      </c>
    </row>
    <row r="177" spans="1:83" ht="15.95" customHeight="1" x14ac:dyDescent="0.2">
      <c r="A177" s="191"/>
      <c r="B177" s="149">
        <v>322002</v>
      </c>
      <c r="C177" s="309" t="s">
        <v>802</v>
      </c>
      <c r="D177" s="53" t="s">
        <v>701</v>
      </c>
      <c r="E177" s="192">
        <v>415612</v>
      </c>
      <c r="F177" s="192">
        <v>415612</v>
      </c>
      <c r="G177" s="272">
        <v>238414.63</v>
      </c>
      <c r="H177" s="60">
        <f t="shared" si="18"/>
        <v>57.364712760940492</v>
      </c>
      <c r="I177" s="192">
        <v>415612</v>
      </c>
    </row>
    <row r="178" spans="1:83" ht="15.95" customHeight="1" x14ac:dyDescent="0.2">
      <c r="A178" s="191"/>
      <c r="B178" s="149" t="s">
        <v>667</v>
      </c>
      <c r="C178" s="277" t="s">
        <v>801</v>
      </c>
      <c r="D178" s="255" t="s">
        <v>793</v>
      </c>
      <c r="E178" s="192">
        <v>0</v>
      </c>
      <c r="F178" s="192">
        <v>57455</v>
      </c>
      <c r="G178" s="272">
        <v>66251.58</v>
      </c>
      <c r="H178" s="60">
        <f t="shared" si="18"/>
        <v>115.31038203811678</v>
      </c>
      <c r="I178" s="192">
        <v>66252</v>
      </c>
    </row>
    <row r="179" spans="1:83" ht="15.95" customHeight="1" x14ac:dyDescent="0.2">
      <c r="A179" s="33"/>
      <c r="B179" s="260">
        <v>321000</v>
      </c>
      <c r="C179" s="257" t="s">
        <v>728</v>
      </c>
      <c r="D179" s="190" t="s">
        <v>794</v>
      </c>
      <c r="E179" s="60">
        <v>0</v>
      </c>
      <c r="F179" s="60">
        <v>10000</v>
      </c>
      <c r="G179" s="216">
        <v>8040</v>
      </c>
      <c r="H179" s="60">
        <f t="shared" si="18"/>
        <v>80.400000000000006</v>
      </c>
      <c r="I179" s="60">
        <v>8040</v>
      </c>
    </row>
    <row r="180" spans="1:83" ht="15.95" customHeight="1" x14ac:dyDescent="0.2">
      <c r="A180" s="33"/>
      <c r="B180" s="260" t="s">
        <v>792</v>
      </c>
      <c r="C180" s="257" t="s">
        <v>728</v>
      </c>
      <c r="D180" s="257" t="s">
        <v>795</v>
      </c>
      <c r="E180" s="157">
        <v>0</v>
      </c>
      <c r="F180" s="157">
        <v>7900</v>
      </c>
      <c r="G180" s="218">
        <v>9000</v>
      </c>
      <c r="H180" s="60">
        <f t="shared" si="18"/>
        <v>113.9240506329114</v>
      </c>
      <c r="I180" s="157">
        <v>9000</v>
      </c>
    </row>
    <row r="181" spans="1:83" ht="15.95" customHeight="1" x14ac:dyDescent="0.2">
      <c r="A181" s="33"/>
      <c r="B181" s="260">
        <v>239001</v>
      </c>
      <c r="C181" s="257" t="s">
        <v>736</v>
      </c>
      <c r="D181" s="257" t="s">
        <v>796</v>
      </c>
      <c r="E181" s="157">
        <v>0</v>
      </c>
      <c r="F181" s="157">
        <v>30000</v>
      </c>
      <c r="G181" s="218">
        <v>0</v>
      </c>
      <c r="H181" s="60">
        <f t="shared" si="18"/>
        <v>0</v>
      </c>
      <c r="I181" s="157">
        <v>30000</v>
      </c>
    </row>
    <row r="182" spans="1:83" ht="15.95" customHeight="1" thickBot="1" x14ac:dyDescent="0.25">
      <c r="A182" s="33"/>
      <c r="B182" s="56"/>
      <c r="C182" s="56"/>
      <c r="D182" s="64" t="s">
        <v>89</v>
      </c>
      <c r="E182" s="167">
        <f t="shared" ref="E182:G182" si="19">SUM(E171:E181)</f>
        <v>700012</v>
      </c>
      <c r="F182" s="167">
        <f t="shared" si="19"/>
        <v>908581</v>
      </c>
      <c r="G182" s="361">
        <f t="shared" si="19"/>
        <v>540813.62000000011</v>
      </c>
      <c r="H182" s="157">
        <f t="shared" si="18"/>
        <v>59.522884585964277</v>
      </c>
      <c r="I182" s="167">
        <f>SUM(I171:I181)</f>
        <v>851295</v>
      </c>
      <c r="J182" s="51">
        <f>SUM(E182)</f>
        <v>700012</v>
      </c>
      <c r="K182" s="51">
        <f>SUM(F182)</f>
        <v>908581</v>
      </c>
      <c r="L182" s="51">
        <f>SUM(G182)</f>
        <v>540813.62000000011</v>
      </c>
      <c r="M182" s="51">
        <f>SUM(H182)</f>
        <v>59.522884585964277</v>
      </c>
      <c r="N182" s="51">
        <f>SUM(I182)</f>
        <v>851295</v>
      </c>
      <c r="O182" s="51" t="e">
        <f>SUM(#REF!)</f>
        <v>#REF!</v>
      </c>
      <c r="P182" s="51" t="e">
        <f>SUM(#REF!)</f>
        <v>#REF!</v>
      </c>
      <c r="S182" s="4">
        <f>SUM(E182)</f>
        <v>700012</v>
      </c>
      <c r="T182" s="4">
        <f>SUM(F182)</f>
        <v>908581</v>
      </c>
      <c r="U182" s="4">
        <f>SUM(G182)</f>
        <v>540813.62000000011</v>
      </c>
      <c r="V182" s="4">
        <f>SUM(I182)</f>
        <v>851295</v>
      </c>
    </row>
    <row r="183" spans="1:83" ht="15.95" customHeight="1" thickBot="1" x14ac:dyDescent="0.3">
      <c r="A183" s="20" t="s">
        <v>285</v>
      </c>
      <c r="B183" s="85"/>
      <c r="C183" s="85"/>
      <c r="D183" s="85"/>
      <c r="E183" s="70">
        <f t="shared" ref="E183:F183" si="20">SUM(J183)</f>
        <v>700012</v>
      </c>
      <c r="F183" s="70">
        <f t="shared" si="20"/>
        <v>908581</v>
      </c>
      <c r="G183" s="219">
        <f>SUM(U183)</f>
        <v>540813.62000000011</v>
      </c>
      <c r="H183" s="330">
        <f>SUM(G183/F183)*100</f>
        <v>59.522884585964277</v>
      </c>
      <c r="I183" s="70">
        <f>SUM(V183)</f>
        <v>851295</v>
      </c>
      <c r="J183" s="51">
        <f>SUM(J182)</f>
        <v>700012</v>
      </c>
      <c r="K183" s="51">
        <f t="shared" ref="K183:P183" si="21">SUM(K182)</f>
        <v>908581</v>
      </c>
      <c r="L183" s="51">
        <f t="shared" si="21"/>
        <v>540813.62000000011</v>
      </c>
      <c r="M183" s="51">
        <f t="shared" si="21"/>
        <v>59.522884585964277</v>
      </c>
      <c r="N183" s="51">
        <f t="shared" si="21"/>
        <v>851295</v>
      </c>
      <c r="O183" s="51" t="e">
        <f t="shared" si="21"/>
        <v>#REF!</v>
      </c>
      <c r="P183" s="51" t="e">
        <f t="shared" si="21"/>
        <v>#REF!</v>
      </c>
      <c r="Q183" s="18"/>
      <c r="R183" s="18"/>
      <c r="S183" s="331">
        <f>SUM(S182)</f>
        <v>700012</v>
      </c>
      <c r="T183" s="331">
        <f t="shared" ref="T183:V183" si="22">SUM(T182)</f>
        <v>908581</v>
      </c>
      <c r="U183" s="331">
        <f t="shared" si="22"/>
        <v>540813.62000000011</v>
      </c>
      <c r="V183" s="331">
        <f t="shared" si="22"/>
        <v>851295</v>
      </c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</row>
    <row r="184" spans="1:83" ht="15.95" customHeight="1" x14ac:dyDescent="0.25">
      <c r="A184" s="21"/>
      <c r="B184" s="71"/>
      <c r="C184" s="71"/>
      <c r="D184" s="71"/>
      <c r="E184" s="168"/>
      <c r="F184" s="168"/>
      <c r="G184" s="273"/>
      <c r="H184" s="9"/>
      <c r="I184" s="16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</row>
    <row r="185" spans="1:83" s="135" customFormat="1" ht="15" customHeight="1" x14ac:dyDescent="0.2">
      <c r="A185" s="18"/>
      <c r="B185" s="91"/>
      <c r="C185" s="91"/>
      <c r="D185" s="139" t="s">
        <v>286</v>
      </c>
      <c r="E185" s="7"/>
      <c r="F185" s="7"/>
      <c r="G185" s="220"/>
      <c r="H185" s="9"/>
      <c r="I185" s="7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</row>
    <row r="186" spans="1:83" ht="15" customHeight="1" x14ac:dyDescent="0.25">
      <c r="A186" s="45" t="s">
        <v>721</v>
      </c>
      <c r="B186" s="86"/>
      <c r="C186" s="86"/>
      <c r="D186" s="86" t="s">
        <v>287</v>
      </c>
      <c r="E186" s="156"/>
      <c r="F186" s="156"/>
      <c r="G186" s="174"/>
      <c r="H186" s="9"/>
      <c r="I186" s="15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</row>
    <row r="187" spans="1:83" ht="15.95" customHeight="1" x14ac:dyDescent="0.2">
      <c r="A187" s="40"/>
      <c r="B187" s="87">
        <v>454001</v>
      </c>
      <c r="C187" s="59">
        <v>46</v>
      </c>
      <c r="D187" s="261" t="s">
        <v>944</v>
      </c>
      <c r="E187" s="60">
        <v>0</v>
      </c>
      <c r="F187" s="60">
        <v>27896</v>
      </c>
      <c r="G187" s="216">
        <v>27895.75</v>
      </c>
      <c r="H187" s="60">
        <f t="shared" ref="H187" si="23">SUM(G187/F187)*100</f>
        <v>99.999103814166901</v>
      </c>
      <c r="I187" s="60">
        <v>27896</v>
      </c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</row>
    <row r="188" spans="1:83" ht="15.95" customHeight="1" x14ac:dyDescent="0.2">
      <c r="A188" s="37"/>
      <c r="B188" s="77">
        <v>410</v>
      </c>
      <c r="C188" s="53">
        <v>41</v>
      </c>
      <c r="D188" s="255" t="s">
        <v>945</v>
      </c>
      <c r="E188" s="157">
        <v>25000</v>
      </c>
      <c r="F188" s="157">
        <v>25000</v>
      </c>
      <c r="G188" s="218">
        <v>0</v>
      </c>
      <c r="H188" s="60">
        <f>SUM(G188/F188)*100</f>
        <v>0</v>
      </c>
      <c r="I188" s="299">
        <v>0</v>
      </c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</row>
    <row r="189" spans="1:83" ht="15.95" customHeight="1" x14ac:dyDescent="0.2">
      <c r="A189" s="37"/>
      <c r="B189" s="77">
        <v>513002</v>
      </c>
      <c r="C189" s="53">
        <v>52</v>
      </c>
      <c r="D189" s="190" t="s">
        <v>984</v>
      </c>
      <c r="E189" s="157">
        <v>0</v>
      </c>
      <c r="F189" s="157">
        <v>200000</v>
      </c>
      <c r="G189" s="218">
        <v>0</v>
      </c>
      <c r="H189" s="60">
        <f t="shared" ref="H189" si="24">SUM(G189/F189)*100</f>
        <v>0</v>
      </c>
      <c r="I189" s="157">
        <v>200000</v>
      </c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</row>
    <row r="190" spans="1:83" ht="15.95" customHeight="1" x14ac:dyDescent="0.2">
      <c r="A190" s="253"/>
      <c r="B190" s="79" t="s">
        <v>729</v>
      </c>
      <c r="C190" s="56">
        <v>71</v>
      </c>
      <c r="D190" s="149" t="s">
        <v>730</v>
      </c>
      <c r="E190" s="157">
        <v>0</v>
      </c>
      <c r="F190" s="157">
        <v>0</v>
      </c>
      <c r="G190" s="218">
        <v>700</v>
      </c>
      <c r="H190" s="60">
        <v>0</v>
      </c>
      <c r="I190" s="157">
        <v>0</v>
      </c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</row>
    <row r="191" spans="1:83" ht="15.95" customHeight="1" x14ac:dyDescent="0.2">
      <c r="A191" s="253"/>
      <c r="B191" s="276" t="s">
        <v>797</v>
      </c>
      <c r="C191" s="56">
        <v>71</v>
      </c>
      <c r="D191" s="175" t="s">
        <v>798</v>
      </c>
      <c r="E191" s="157">
        <v>0</v>
      </c>
      <c r="F191" s="157">
        <v>0</v>
      </c>
      <c r="G191" s="218">
        <v>300</v>
      </c>
      <c r="H191" s="60">
        <v>0</v>
      </c>
      <c r="I191" s="299">
        <v>0</v>
      </c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</row>
    <row r="192" spans="1:83" ht="15.95" customHeight="1" x14ac:dyDescent="0.2">
      <c r="A192" s="253"/>
      <c r="B192" s="276" t="s">
        <v>799</v>
      </c>
      <c r="C192" s="56">
        <v>71</v>
      </c>
      <c r="D192" s="175" t="s">
        <v>800</v>
      </c>
      <c r="E192" s="157">
        <v>0</v>
      </c>
      <c r="F192" s="157">
        <v>0</v>
      </c>
      <c r="G192" s="218">
        <v>300</v>
      </c>
      <c r="H192" s="60">
        <v>0</v>
      </c>
      <c r="I192" s="157">
        <v>0</v>
      </c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</row>
    <row r="193" spans="1:83" ht="15.95" customHeight="1" thickBot="1" x14ac:dyDescent="0.25">
      <c r="A193" s="32"/>
      <c r="B193" s="56"/>
      <c r="C193" s="56"/>
      <c r="D193" s="72" t="s">
        <v>89</v>
      </c>
      <c r="E193" s="162">
        <f>SUM(E187:E192)</f>
        <v>25000</v>
      </c>
      <c r="F193" s="162">
        <f t="shared" ref="F193:G193" si="25">SUM(F187:F192)</f>
        <v>252896</v>
      </c>
      <c r="G193" s="356">
        <f t="shared" si="25"/>
        <v>29195.75</v>
      </c>
      <c r="H193" s="157">
        <f>SUM(G193/F193)*100</f>
        <v>11.544567727445273</v>
      </c>
      <c r="I193" s="162">
        <f>SUM(I187:I192)</f>
        <v>227896</v>
      </c>
      <c r="J193" s="51">
        <f>SUM(E193)</f>
        <v>25000</v>
      </c>
      <c r="K193" s="51">
        <f>SUM(F193)</f>
        <v>252896</v>
      </c>
      <c r="L193" s="51">
        <f>SUM(G193)</f>
        <v>29195.75</v>
      </c>
      <c r="M193" s="51">
        <f>SUM(H193)</f>
        <v>11.544567727445273</v>
      </c>
      <c r="N193" s="51">
        <f>SUM(I193)</f>
        <v>227896</v>
      </c>
      <c r="O193" s="51" t="e">
        <f>SUM(#REF!)</f>
        <v>#REF!</v>
      </c>
      <c r="P193" s="51" t="e">
        <f>SUM(#REF!)</f>
        <v>#REF!</v>
      </c>
      <c r="Q193" s="18"/>
      <c r="R193" s="18"/>
      <c r="S193" s="331">
        <f>SUM(E193)</f>
        <v>25000</v>
      </c>
      <c r="T193" s="331">
        <f>SUM(F193)</f>
        <v>252896</v>
      </c>
      <c r="U193" s="331">
        <f>SUM(G193)</f>
        <v>29195.75</v>
      </c>
      <c r="V193" s="331">
        <f>SUM(I193)</f>
        <v>227896</v>
      </c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</row>
    <row r="194" spans="1:83" ht="15.95" customHeight="1" thickBot="1" x14ac:dyDescent="0.3">
      <c r="A194" s="136" t="s">
        <v>288</v>
      </c>
      <c r="B194" s="235"/>
      <c r="C194" s="235"/>
      <c r="D194" s="236"/>
      <c r="E194" s="70">
        <f t="shared" ref="E194:F194" si="26">SUM(J194)</f>
        <v>25000</v>
      </c>
      <c r="F194" s="70">
        <f t="shared" si="26"/>
        <v>252896</v>
      </c>
      <c r="G194" s="219">
        <f>SUM(U194)</f>
        <v>29195.75</v>
      </c>
      <c r="H194" s="330">
        <f>SUM(G194/F194)*100</f>
        <v>11.544567727445273</v>
      </c>
      <c r="I194" s="70">
        <f>SUM(V194)</f>
        <v>227896</v>
      </c>
      <c r="J194" s="51">
        <f>SUM(J193)</f>
        <v>25000</v>
      </c>
      <c r="K194" s="51">
        <f t="shared" ref="K194:P194" si="27">SUM(K193)</f>
        <v>252896</v>
      </c>
      <c r="L194" s="51">
        <f t="shared" si="27"/>
        <v>29195.75</v>
      </c>
      <c r="M194" s="51">
        <f t="shared" si="27"/>
        <v>11.544567727445273</v>
      </c>
      <c r="N194" s="51">
        <f t="shared" si="27"/>
        <v>227896</v>
      </c>
      <c r="O194" s="51" t="e">
        <f t="shared" si="27"/>
        <v>#REF!</v>
      </c>
      <c r="P194" s="51" t="e">
        <f t="shared" si="27"/>
        <v>#REF!</v>
      </c>
      <c r="Q194" s="18"/>
      <c r="R194" s="18"/>
      <c r="S194" s="331">
        <f>SUM(S193)</f>
        <v>25000</v>
      </c>
      <c r="T194" s="331">
        <f t="shared" ref="T194:V194" si="28">SUM(T193)</f>
        <v>252896</v>
      </c>
      <c r="U194" s="331">
        <f t="shared" si="28"/>
        <v>29195.75</v>
      </c>
      <c r="V194" s="331">
        <f t="shared" si="28"/>
        <v>227896</v>
      </c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</row>
    <row r="195" spans="1:83" ht="15.95" customHeight="1" x14ac:dyDescent="0.25">
      <c r="A195" s="306"/>
      <c r="B195" s="82"/>
      <c r="C195" s="82"/>
      <c r="D195" s="92"/>
      <c r="E195" s="156"/>
      <c r="F195" s="156"/>
      <c r="G195" s="174"/>
      <c r="H195" s="9"/>
      <c r="I195" s="156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</row>
    <row r="196" spans="1:83" ht="15" customHeight="1" x14ac:dyDescent="0.2">
      <c r="A196" s="307" t="s">
        <v>111</v>
      </c>
      <c r="B196" s="82"/>
      <c r="C196" s="82"/>
      <c r="D196" s="92"/>
      <c r="E196" s="156"/>
      <c r="F196" s="156"/>
      <c r="G196" s="174"/>
      <c r="H196" s="9"/>
      <c r="I196" s="156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</row>
    <row r="197" spans="1:83" ht="15" customHeight="1" x14ac:dyDescent="0.2">
      <c r="A197" s="308"/>
      <c r="B197" s="94"/>
      <c r="C197" s="94"/>
      <c r="D197" s="94"/>
      <c r="E197" s="156"/>
      <c r="F197" s="156"/>
      <c r="G197" s="174"/>
      <c r="H197" s="9"/>
      <c r="I197" s="156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</row>
    <row r="198" spans="1:83" ht="15" customHeight="1" x14ac:dyDescent="0.25">
      <c r="A198" s="54" t="s">
        <v>228</v>
      </c>
      <c r="B198" s="71"/>
      <c r="C198" s="71"/>
      <c r="D198" s="71"/>
      <c r="E198" s="213"/>
      <c r="F198" s="213"/>
      <c r="G198" s="274"/>
      <c r="H198" s="9"/>
      <c r="I198" s="213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</row>
    <row r="199" spans="1:83" ht="15" customHeight="1" x14ac:dyDescent="0.25">
      <c r="A199" s="54"/>
      <c r="B199" s="71"/>
      <c r="C199" s="71"/>
      <c r="D199" s="71"/>
      <c r="E199" s="213"/>
      <c r="F199" s="279"/>
      <c r="G199" s="273"/>
      <c r="H199" s="9"/>
      <c r="I199" s="213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</row>
    <row r="200" spans="1:83" s="135" customFormat="1" ht="15.95" customHeight="1" thickBot="1" x14ac:dyDescent="0.25">
      <c r="B200" s="124"/>
      <c r="C200" s="124"/>
      <c r="D200" s="125" t="s">
        <v>289</v>
      </c>
      <c r="E200" s="227"/>
      <c r="F200" s="254"/>
      <c r="G200" s="275"/>
      <c r="H200" s="332"/>
      <c r="I200" s="227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</row>
    <row r="201" spans="1:83" ht="15.95" customHeight="1" thickBot="1" x14ac:dyDescent="0.3">
      <c r="A201" s="25" t="s">
        <v>189</v>
      </c>
      <c r="B201" s="88"/>
      <c r="C201" s="88"/>
      <c r="D201" s="88"/>
      <c r="E201" s="222">
        <f>SUM(E168)</f>
        <v>2570069</v>
      </c>
      <c r="F201" s="222">
        <f t="shared" ref="F201:G201" si="29">SUM(F168)</f>
        <v>2598187</v>
      </c>
      <c r="G201" s="222">
        <f t="shared" si="29"/>
        <v>2091517.3510000003</v>
      </c>
      <c r="H201" s="329">
        <f t="shared" ref="H201:H204" si="30">SUM(G201/F201)*100</f>
        <v>80.499107685474542</v>
      </c>
      <c r="I201" s="222">
        <f>SUM(I168)</f>
        <v>2721291</v>
      </c>
    </row>
    <row r="202" spans="1:83" ht="15.95" customHeight="1" thickBot="1" x14ac:dyDescent="0.3">
      <c r="A202" s="24" t="s">
        <v>283</v>
      </c>
      <c r="B202" s="66"/>
      <c r="C202" s="82"/>
      <c r="D202" s="82"/>
      <c r="E202" s="222">
        <f>SUM(E183)</f>
        <v>700012</v>
      </c>
      <c r="F202" s="222">
        <f t="shared" ref="F202:G202" si="31">SUM(F183)</f>
        <v>908581</v>
      </c>
      <c r="G202" s="222">
        <f t="shared" si="31"/>
        <v>540813.62000000011</v>
      </c>
      <c r="H202" s="329">
        <f t="shared" si="30"/>
        <v>59.522884585964277</v>
      </c>
      <c r="I202" s="222">
        <f>SUM(I183)</f>
        <v>851295</v>
      </c>
    </row>
    <row r="203" spans="1:83" ht="15" customHeight="1" thickBot="1" x14ac:dyDescent="0.3">
      <c r="A203" s="25" t="s">
        <v>286</v>
      </c>
      <c r="B203" s="89"/>
      <c r="C203" s="88"/>
      <c r="D203" s="88"/>
      <c r="E203" s="222">
        <f>SUM(E194)</f>
        <v>25000</v>
      </c>
      <c r="F203" s="222">
        <f t="shared" ref="F203:G203" si="32">SUM(F194)</f>
        <v>252896</v>
      </c>
      <c r="G203" s="222">
        <f t="shared" si="32"/>
        <v>29195.75</v>
      </c>
      <c r="H203" s="329">
        <f t="shared" si="30"/>
        <v>11.544567727445273</v>
      </c>
      <c r="I203" s="222">
        <f>SUM(I194)</f>
        <v>227896</v>
      </c>
    </row>
    <row r="204" spans="1:83" s="16" customFormat="1" ht="15.95" customHeight="1" thickBot="1" x14ac:dyDescent="0.3">
      <c r="A204" s="20" t="s">
        <v>418</v>
      </c>
      <c r="B204" s="85"/>
      <c r="C204" s="69"/>
      <c r="D204" s="69"/>
      <c r="E204" s="219">
        <f t="shared" ref="E204:G204" si="33">SUM(E201:E203)</f>
        <v>3295081</v>
      </c>
      <c r="F204" s="219">
        <f t="shared" si="33"/>
        <v>3759664</v>
      </c>
      <c r="G204" s="219">
        <f t="shared" si="33"/>
        <v>2661526.7210000004</v>
      </c>
      <c r="H204" s="330">
        <f t="shared" si="30"/>
        <v>70.791611191851203</v>
      </c>
      <c r="I204" s="221">
        <f>SUM(I201:I203)</f>
        <v>3800482</v>
      </c>
    </row>
    <row r="205" spans="1:83" x14ac:dyDescent="0.2">
      <c r="G205" s="51"/>
    </row>
    <row r="206" spans="1:83" x14ac:dyDescent="0.2">
      <c r="G206" s="51"/>
    </row>
    <row r="207" spans="1:83" x14ac:dyDescent="0.2">
      <c r="E207" s="138"/>
      <c r="F207" s="138"/>
      <c r="H207" s="138"/>
      <c r="I207" s="138"/>
    </row>
    <row r="211" spans="4:9" x14ac:dyDescent="0.2">
      <c r="G211" s="238"/>
      <c r="H211" s="238"/>
      <c r="I211" s="238"/>
    </row>
    <row r="213" spans="4:9" x14ac:dyDescent="0.2">
      <c r="D213" s="57"/>
      <c r="E213" s="57"/>
      <c r="F213" s="57"/>
      <c r="G213" s="237"/>
      <c r="H213" s="237"/>
      <c r="I213" s="237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1-9-2018</vt:lpstr>
      <vt:lpstr>Príjmy 1-9-2018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2018-11-23T07:09:00Z</cp:lastPrinted>
  <dcterms:created xsi:type="dcterms:W3CDTF">1997-01-24T11:07:25Z</dcterms:created>
  <dcterms:modified xsi:type="dcterms:W3CDTF">2018-11-28T13:57:37Z</dcterms:modified>
</cp:coreProperties>
</file>