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22\OZ 8.12.2022\"/>
    </mc:Choice>
  </mc:AlternateContent>
  <bookViews>
    <workbookView xWindow="0" yWindow="0" windowWidth="19185" windowHeight="6705" tabRatio="601" activeTab="1"/>
  </bookViews>
  <sheets>
    <sheet name="Výdavky-Čerp.1-9 2022" sheetId="9" r:id="rId1"/>
    <sheet name="Príjmy-Čerp.1-9 2022" sheetId="8" r:id="rId2"/>
  </sheets>
  <calcPr calcId="152511"/>
</workbook>
</file>

<file path=xl/calcChain.xml><?xml version="1.0" encoding="utf-8"?>
<calcChain xmlns="http://schemas.openxmlformats.org/spreadsheetml/2006/main">
  <c r="J602" i="9" l="1"/>
  <c r="H602" i="9"/>
  <c r="G602" i="9"/>
  <c r="H535" i="9" l="1"/>
  <c r="G535" i="9"/>
  <c r="H502" i="9"/>
  <c r="G502" i="9"/>
  <c r="H350" i="9"/>
  <c r="G350" i="9"/>
  <c r="H78" i="9"/>
  <c r="G78" i="9"/>
  <c r="G586" i="9"/>
  <c r="H586" i="9"/>
  <c r="J586" i="9"/>
  <c r="J535" i="9"/>
  <c r="J502" i="9"/>
  <c r="J350" i="9"/>
  <c r="K176" i="8" l="1"/>
  <c r="L176" i="8"/>
  <c r="M176" i="8"/>
  <c r="N529" i="9" l="1"/>
  <c r="M529" i="9"/>
  <c r="L529" i="9"/>
  <c r="J529" i="9"/>
  <c r="G529" i="9"/>
  <c r="N474" i="9"/>
  <c r="M474" i="9"/>
  <c r="L474" i="9"/>
  <c r="J474" i="9"/>
  <c r="H474" i="9"/>
  <c r="G474" i="9"/>
  <c r="I474" i="9" s="1"/>
  <c r="J599" i="9"/>
  <c r="H599" i="9"/>
  <c r="G599" i="9"/>
  <c r="J598" i="9"/>
  <c r="H598" i="9"/>
  <c r="G598" i="9"/>
  <c r="J594" i="9"/>
  <c r="J593" i="9"/>
  <c r="H593" i="9"/>
  <c r="G593" i="9"/>
  <c r="J587" i="9"/>
  <c r="H587" i="9"/>
  <c r="H594" i="9" s="1"/>
  <c r="G587" i="9"/>
  <c r="G594" i="9" s="1"/>
  <c r="N586" i="9"/>
  <c r="M586" i="9"/>
  <c r="L586" i="9"/>
  <c r="J572" i="9"/>
  <c r="H572" i="9"/>
  <c r="G572" i="9"/>
  <c r="N571" i="9"/>
  <c r="M571" i="9"/>
  <c r="L571" i="9"/>
  <c r="J571" i="9"/>
  <c r="H571" i="9"/>
  <c r="G571" i="9"/>
  <c r="N535" i="9"/>
  <c r="M535" i="9"/>
  <c r="L535" i="9"/>
  <c r="I535" i="9"/>
  <c r="N524" i="9"/>
  <c r="M524" i="9"/>
  <c r="L524" i="9"/>
  <c r="J524" i="9"/>
  <c r="H524" i="9"/>
  <c r="G524" i="9"/>
  <c r="N516" i="9"/>
  <c r="M516" i="9"/>
  <c r="L516" i="9"/>
  <c r="J516" i="9"/>
  <c r="H516" i="9"/>
  <c r="G516" i="9"/>
  <c r="N510" i="9"/>
  <c r="M510" i="9"/>
  <c r="L510" i="9"/>
  <c r="J510" i="9"/>
  <c r="H510" i="9"/>
  <c r="G510" i="9"/>
  <c r="N507" i="9"/>
  <c r="M507" i="9"/>
  <c r="L507" i="9"/>
  <c r="J507" i="9"/>
  <c r="H507" i="9"/>
  <c r="G507" i="9"/>
  <c r="N502" i="9"/>
  <c r="M502" i="9"/>
  <c r="L502" i="9"/>
  <c r="N469" i="9"/>
  <c r="M469" i="9"/>
  <c r="L469" i="9"/>
  <c r="J469" i="9"/>
  <c r="H469" i="9"/>
  <c r="G469" i="9"/>
  <c r="N449" i="9"/>
  <c r="M449" i="9"/>
  <c r="L449" i="9"/>
  <c r="J449" i="9"/>
  <c r="H449" i="9"/>
  <c r="G449" i="9"/>
  <c r="N441" i="9"/>
  <c r="M441" i="9"/>
  <c r="L441" i="9"/>
  <c r="J441" i="9"/>
  <c r="H441" i="9"/>
  <c r="G441" i="9"/>
  <c r="N432" i="9"/>
  <c r="M432" i="9"/>
  <c r="L432" i="9"/>
  <c r="J432" i="9"/>
  <c r="H432" i="9"/>
  <c r="G432" i="9"/>
  <c r="N425" i="9"/>
  <c r="M425" i="9"/>
  <c r="L425" i="9"/>
  <c r="J425" i="9"/>
  <c r="H425" i="9"/>
  <c r="G425" i="9"/>
  <c r="N385" i="9"/>
  <c r="M385" i="9"/>
  <c r="L385" i="9"/>
  <c r="J385" i="9"/>
  <c r="H385" i="9"/>
  <c r="G385" i="9"/>
  <c r="N361" i="9"/>
  <c r="L361" i="9"/>
  <c r="J361" i="9"/>
  <c r="H361" i="9"/>
  <c r="M361" i="9" s="1"/>
  <c r="G361" i="9"/>
  <c r="N354" i="9"/>
  <c r="M354" i="9"/>
  <c r="L354" i="9"/>
  <c r="J354" i="9"/>
  <c r="H354" i="9"/>
  <c r="I354" i="9" s="1"/>
  <c r="G354" i="9"/>
  <c r="N350" i="9"/>
  <c r="N536" i="9" s="1"/>
  <c r="L350" i="9"/>
  <c r="M350" i="9"/>
  <c r="N273" i="9"/>
  <c r="M273" i="9"/>
  <c r="L273" i="9"/>
  <c r="J273" i="9"/>
  <c r="H273" i="9"/>
  <c r="I273" i="9" s="1"/>
  <c r="G273" i="9"/>
  <c r="N264" i="9"/>
  <c r="L264" i="9"/>
  <c r="J264" i="9"/>
  <c r="H264" i="9"/>
  <c r="M264" i="9" s="1"/>
  <c r="G264" i="9"/>
  <c r="N231" i="9"/>
  <c r="M231" i="9"/>
  <c r="L231" i="9"/>
  <c r="J231" i="9"/>
  <c r="H231" i="9"/>
  <c r="G231" i="9"/>
  <c r="N225" i="9"/>
  <c r="L225" i="9"/>
  <c r="J225" i="9"/>
  <c r="H225" i="9"/>
  <c r="M225" i="9" s="1"/>
  <c r="G225" i="9"/>
  <c r="N216" i="9"/>
  <c r="M216" i="9"/>
  <c r="L216" i="9"/>
  <c r="J216" i="9"/>
  <c r="H216" i="9"/>
  <c r="G216" i="9"/>
  <c r="N192" i="9"/>
  <c r="L192" i="9"/>
  <c r="J192" i="9"/>
  <c r="H192" i="9"/>
  <c r="M192" i="9" s="1"/>
  <c r="G192" i="9"/>
  <c r="N176" i="9"/>
  <c r="M176" i="9"/>
  <c r="L176" i="9"/>
  <c r="J176" i="9"/>
  <c r="H176" i="9"/>
  <c r="G176" i="9"/>
  <c r="I176" i="9" s="1"/>
  <c r="N150" i="9"/>
  <c r="L150" i="9"/>
  <c r="J150" i="9"/>
  <c r="H150" i="9"/>
  <c r="M150" i="9" s="1"/>
  <c r="G150" i="9"/>
  <c r="N133" i="9"/>
  <c r="M133" i="9"/>
  <c r="L133" i="9"/>
  <c r="J133" i="9"/>
  <c r="H133" i="9"/>
  <c r="G133" i="9"/>
  <c r="I133" i="9" s="1"/>
  <c r="N124" i="9"/>
  <c r="L124" i="9"/>
  <c r="J124" i="9"/>
  <c r="H124" i="9"/>
  <c r="M124" i="9" s="1"/>
  <c r="G124" i="9"/>
  <c r="N114" i="9"/>
  <c r="M114" i="9"/>
  <c r="L114" i="9"/>
  <c r="J114" i="9"/>
  <c r="H114" i="9"/>
  <c r="G114" i="9"/>
  <c r="I114" i="9" s="1"/>
  <c r="N109" i="9"/>
  <c r="J109" i="9"/>
  <c r="I109" i="9"/>
  <c r="H109" i="9"/>
  <c r="M109" i="9" s="1"/>
  <c r="G109" i="9"/>
  <c r="L109" i="9" s="1"/>
  <c r="N96" i="9"/>
  <c r="M96" i="9"/>
  <c r="J96" i="9"/>
  <c r="H96" i="9"/>
  <c r="G96" i="9"/>
  <c r="L96" i="9" s="1"/>
  <c r="M93" i="9"/>
  <c r="L93" i="9"/>
  <c r="J93" i="9"/>
  <c r="N93" i="9" s="1"/>
  <c r="H93" i="9"/>
  <c r="G93" i="9"/>
  <c r="N83" i="9"/>
  <c r="M83" i="9"/>
  <c r="J83" i="9"/>
  <c r="H83" i="9"/>
  <c r="I83" i="9" s="1"/>
  <c r="G83" i="9"/>
  <c r="L83" i="9" s="1"/>
  <c r="M78" i="9"/>
  <c r="L78" i="9"/>
  <c r="J78" i="9"/>
  <c r="N78" i="9" s="1"/>
  <c r="I516" i="9"/>
  <c r="I510" i="9"/>
  <c r="I506" i="9"/>
  <c r="I507" i="9"/>
  <c r="I473" i="9"/>
  <c r="I475" i="9"/>
  <c r="I476" i="9"/>
  <c r="I477" i="9"/>
  <c r="I478" i="9"/>
  <c r="I479" i="9"/>
  <c r="I480" i="9"/>
  <c r="I482" i="9"/>
  <c r="I484" i="9"/>
  <c r="I485" i="9"/>
  <c r="I486" i="9"/>
  <c r="I487" i="9"/>
  <c r="I488" i="9"/>
  <c r="I489" i="9"/>
  <c r="I492" i="9"/>
  <c r="I493" i="9"/>
  <c r="I494" i="9"/>
  <c r="I499" i="9"/>
  <c r="I456" i="9"/>
  <c r="I457" i="9"/>
  <c r="I458" i="9"/>
  <c r="I459" i="9"/>
  <c r="I460" i="9"/>
  <c r="I461" i="9"/>
  <c r="I462" i="9"/>
  <c r="I465" i="9"/>
  <c r="I466" i="9"/>
  <c r="I467" i="9"/>
  <c r="I469" i="9"/>
  <c r="I446" i="9"/>
  <c r="I447" i="9"/>
  <c r="I449" i="9"/>
  <c r="I438" i="9"/>
  <c r="I439" i="9"/>
  <c r="I440" i="9"/>
  <c r="I441" i="9"/>
  <c r="I430" i="9"/>
  <c r="I431" i="9"/>
  <c r="I432" i="9"/>
  <c r="I390" i="9"/>
  <c r="I391" i="9"/>
  <c r="I392" i="9"/>
  <c r="I393" i="9"/>
  <c r="I394" i="9"/>
  <c r="I395" i="9"/>
  <c r="I396" i="9"/>
  <c r="I398" i="9"/>
  <c r="I400" i="9"/>
  <c r="I401" i="9"/>
  <c r="I402" i="9"/>
  <c r="I404" i="9"/>
  <c r="I405" i="9"/>
  <c r="I406" i="9"/>
  <c r="I407" i="9"/>
  <c r="I409" i="9"/>
  <c r="I410" i="9"/>
  <c r="I411" i="9"/>
  <c r="I425" i="9"/>
  <c r="I366" i="9"/>
  <c r="I367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59" i="9"/>
  <c r="I352" i="9"/>
  <c r="I280" i="9"/>
  <c r="I281" i="9"/>
  <c r="I282" i="9"/>
  <c r="I283" i="9"/>
  <c r="I284" i="9"/>
  <c r="I285" i="9"/>
  <c r="I286" i="9"/>
  <c r="I287" i="9"/>
  <c r="I288" i="9"/>
  <c r="I289" i="9"/>
  <c r="I292" i="9"/>
  <c r="I293" i="9"/>
  <c r="I294" i="9"/>
  <c r="I295" i="9"/>
  <c r="I296" i="9"/>
  <c r="I297" i="9"/>
  <c r="I298" i="9"/>
  <c r="I299" i="9"/>
  <c r="I300" i="9"/>
  <c r="I302" i="9"/>
  <c r="I303" i="9"/>
  <c r="I304" i="9"/>
  <c r="I305" i="9"/>
  <c r="I306" i="9"/>
  <c r="I307" i="9"/>
  <c r="I308" i="9"/>
  <c r="I309" i="9"/>
  <c r="I310" i="9"/>
  <c r="I311" i="9"/>
  <c r="I314" i="9"/>
  <c r="I315" i="9"/>
  <c r="I316" i="9"/>
  <c r="I317" i="9"/>
  <c r="I318" i="9"/>
  <c r="I319" i="9"/>
  <c r="I320" i="9"/>
  <c r="I323" i="9"/>
  <c r="I330" i="9"/>
  <c r="I331" i="9"/>
  <c r="I332" i="9"/>
  <c r="I269" i="9"/>
  <c r="I270" i="9"/>
  <c r="I272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50" i="9"/>
  <c r="I251" i="9"/>
  <c r="I252" i="9"/>
  <c r="I253" i="9"/>
  <c r="I254" i="9"/>
  <c r="I255" i="9"/>
  <c r="I256" i="9"/>
  <c r="I257" i="9"/>
  <c r="I258" i="9"/>
  <c r="I259" i="9"/>
  <c r="I261" i="9"/>
  <c r="I221" i="9"/>
  <c r="I222" i="9"/>
  <c r="I223" i="9"/>
  <c r="I197" i="9"/>
  <c r="I198" i="9"/>
  <c r="I199" i="9"/>
  <c r="I200" i="9"/>
  <c r="I201" i="9"/>
  <c r="I202" i="9"/>
  <c r="I204" i="9"/>
  <c r="I205" i="9"/>
  <c r="I206" i="9"/>
  <c r="I207" i="9"/>
  <c r="I208" i="9"/>
  <c r="I209" i="9"/>
  <c r="I210" i="9"/>
  <c r="I211" i="9"/>
  <c r="I212" i="9"/>
  <c r="I213" i="9"/>
  <c r="I215" i="9"/>
  <c r="I216" i="9"/>
  <c r="I184" i="9"/>
  <c r="I185" i="9"/>
  <c r="I186" i="9"/>
  <c r="I187" i="9"/>
  <c r="I188" i="9"/>
  <c r="I189" i="9"/>
  <c r="I190" i="9"/>
  <c r="I192" i="9"/>
  <c r="I180" i="9"/>
  <c r="I181" i="9"/>
  <c r="I182" i="9"/>
  <c r="I183" i="9"/>
  <c r="I154" i="9"/>
  <c r="I155" i="9"/>
  <c r="I156" i="9"/>
  <c r="I157" i="9"/>
  <c r="I158" i="9"/>
  <c r="I159" i="9"/>
  <c r="I160" i="9"/>
  <c r="I161" i="9"/>
  <c r="I162" i="9"/>
  <c r="I163" i="9"/>
  <c r="I166" i="9"/>
  <c r="I167" i="9"/>
  <c r="I168" i="9"/>
  <c r="I169" i="9"/>
  <c r="I170" i="9"/>
  <c r="I171" i="9"/>
  <c r="I172" i="9"/>
  <c r="I137" i="9"/>
  <c r="I138" i="9"/>
  <c r="I139" i="9"/>
  <c r="I140" i="9"/>
  <c r="I141" i="9"/>
  <c r="I142" i="9"/>
  <c r="I144" i="9"/>
  <c r="I145" i="9"/>
  <c r="I146" i="9"/>
  <c r="I147" i="9"/>
  <c r="I148" i="9"/>
  <c r="I149" i="9"/>
  <c r="I129" i="9"/>
  <c r="I130" i="9"/>
  <c r="I119" i="9"/>
  <c r="I120" i="9"/>
  <c r="I121" i="9"/>
  <c r="I122" i="9"/>
  <c r="I123" i="9"/>
  <c r="I112" i="9"/>
  <c r="I113" i="9"/>
  <c r="I100" i="9"/>
  <c r="I101" i="9"/>
  <c r="I102" i="9"/>
  <c r="I103" i="9"/>
  <c r="I105" i="9"/>
  <c r="I106" i="9"/>
  <c r="I107" i="9"/>
  <c r="I108" i="9"/>
  <c r="I87" i="9"/>
  <c r="I88" i="9"/>
  <c r="I90" i="9"/>
  <c r="I91" i="9"/>
  <c r="I92" i="9"/>
  <c r="I93" i="9"/>
  <c r="I82" i="9"/>
  <c r="I13" i="9"/>
  <c r="I14" i="9"/>
  <c r="I15" i="9"/>
  <c r="I16" i="9"/>
  <c r="I17" i="9"/>
  <c r="I18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8" i="9"/>
  <c r="I69" i="9"/>
  <c r="I70" i="9"/>
  <c r="I71" i="9"/>
  <c r="I72" i="9"/>
  <c r="I73" i="9"/>
  <c r="I74" i="9"/>
  <c r="I75" i="9"/>
  <c r="I78" i="9"/>
  <c r="I593" i="9"/>
  <c r="I586" i="9"/>
  <c r="I584" i="9"/>
  <c r="I583" i="9"/>
  <c r="I582" i="9"/>
  <c r="I581" i="9"/>
  <c r="I580" i="9"/>
  <c r="I579" i="9"/>
  <c r="I572" i="9"/>
  <c r="I571" i="9"/>
  <c r="I570" i="9"/>
  <c r="I569" i="9"/>
  <c r="I568" i="9"/>
  <c r="I567" i="9"/>
  <c r="I561" i="9"/>
  <c r="I550" i="9"/>
  <c r="I548" i="9"/>
  <c r="I541" i="9"/>
  <c r="I532" i="9"/>
  <c r="I531" i="9"/>
  <c r="I529" i="9"/>
  <c r="I527" i="9"/>
  <c r="I524" i="9"/>
  <c r="I523" i="9"/>
  <c r="I522" i="9"/>
  <c r="I521" i="9"/>
  <c r="I515" i="9"/>
  <c r="I509" i="9"/>
  <c r="I504" i="9"/>
  <c r="I472" i="9"/>
  <c r="I453" i="9"/>
  <c r="I445" i="9"/>
  <c r="I437" i="9"/>
  <c r="I429" i="9"/>
  <c r="I389" i="9"/>
  <c r="I365" i="9"/>
  <c r="I358" i="9"/>
  <c r="I279" i="9"/>
  <c r="I268" i="9"/>
  <c r="I235" i="9"/>
  <c r="I220" i="9"/>
  <c r="I196" i="9"/>
  <c r="I179" i="9"/>
  <c r="I153" i="9"/>
  <c r="I136" i="9"/>
  <c r="I128" i="9"/>
  <c r="I118" i="9"/>
  <c r="I111" i="9"/>
  <c r="I99" i="9"/>
  <c r="I86" i="9"/>
  <c r="I81" i="9"/>
  <c r="I12" i="9"/>
  <c r="M207" i="8"/>
  <c r="M208" i="8" s="1"/>
  <c r="I208" i="8" s="1"/>
  <c r="I218" i="8" s="1"/>
  <c r="I207" i="8"/>
  <c r="G207" i="8"/>
  <c r="F207" i="8"/>
  <c r="K207" i="8" s="1"/>
  <c r="K208" i="8" s="1"/>
  <c r="F208" i="8" s="1"/>
  <c r="F218" i="8" s="1"/>
  <c r="I184" i="8"/>
  <c r="M184" i="8" s="1"/>
  <c r="M185" i="8" s="1"/>
  <c r="I185" i="8" s="1"/>
  <c r="I217" i="8" s="1"/>
  <c r="G184" i="8"/>
  <c r="L184" i="8" s="1"/>
  <c r="L185" i="8" s="1"/>
  <c r="G185" i="8" s="1"/>
  <c r="F184" i="8"/>
  <c r="K184" i="8" s="1"/>
  <c r="K185" i="8" s="1"/>
  <c r="F185" i="8" s="1"/>
  <c r="F217" i="8" s="1"/>
  <c r="L175" i="8"/>
  <c r="I175" i="8"/>
  <c r="M175" i="8" s="1"/>
  <c r="G175" i="8"/>
  <c r="H175" i="8" s="1"/>
  <c r="F175" i="8"/>
  <c r="K175" i="8" s="1"/>
  <c r="L137" i="8"/>
  <c r="K137" i="8"/>
  <c r="I137" i="8"/>
  <c r="M137" i="8" s="1"/>
  <c r="G137" i="8"/>
  <c r="F137" i="8"/>
  <c r="H137" i="8" s="1"/>
  <c r="M126" i="8"/>
  <c r="I126" i="8"/>
  <c r="G126" i="8"/>
  <c r="F126" i="8"/>
  <c r="K126" i="8" s="1"/>
  <c r="I114" i="8"/>
  <c r="M114" i="8" s="1"/>
  <c r="G114" i="8"/>
  <c r="L114" i="8" s="1"/>
  <c r="F114" i="8"/>
  <c r="K114" i="8" s="1"/>
  <c r="L110" i="8"/>
  <c r="I110" i="8"/>
  <c r="M110" i="8" s="1"/>
  <c r="G110" i="8"/>
  <c r="F110" i="8"/>
  <c r="K110" i="8" s="1"/>
  <c r="L84" i="8"/>
  <c r="K84" i="8"/>
  <c r="I84" i="8"/>
  <c r="M84" i="8" s="1"/>
  <c r="G84" i="8"/>
  <c r="F84" i="8"/>
  <c r="M72" i="8"/>
  <c r="I72" i="8"/>
  <c r="G72" i="8"/>
  <c r="F72" i="8"/>
  <c r="K72" i="8" s="1"/>
  <c r="I42" i="8"/>
  <c r="M42" i="8" s="1"/>
  <c r="G42" i="8"/>
  <c r="L42" i="8" s="1"/>
  <c r="F42" i="8"/>
  <c r="K42" i="8" s="1"/>
  <c r="G33" i="8"/>
  <c r="I33" i="8"/>
  <c r="M33" i="8" s="1"/>
  <c r="F33" i="8"/>
  <c r="K33" i="8" s="1"/>
  <c r="L29" i="8"/>
  <c r="I29" i="8"/>
  <c r="M29" i="8" s="1"/>
  <c r="G29" i="8"/>
  <c r="H29" i="8" s="1"/>
  <c r="F29" i="8"/>
  <c r="K29" i="8" s="1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9" i="8"/>
  <c r="H78" i="8"/>
  <c r="H79" i="8"/>
  <c r="H80" i="8"/>
  <c r="H81" i="8"/>
  <c r="H82" i="8"/>
  <c r="H84" i="8"/>
  <c r="H87" i="8"/>
  <c r="H88" i="8"/>
  <c r="H89" i="8"/>
  <c r="H90" i="8"/>
  <c r="H91" i="8"/>
  <c r="H92" i="8"/>
  <c r="H93" i="8"/>
  <c r="H94" i="8"/>
  <c r="H95" i="8"/>
  <c r="H96" i="8"/>
  <c r="H97" i="8"/>
  <c r="H98" i="8"/>
  <c r="H100" i="8"/>
  <c r="H102" i="8"/>
  <c r="H103" i="8"/>
  <c r="H106" i="8"/>
  <c r="H107" i="8"/>
  <c r="H108" i="8"/>
  <c r="H109" i="8"/>
  <c r="H110" i="8"/>
  <c r="H121" i="8"/>
  <c r="H122" i="8"/>
  <c r="H123" i="8"/>
  <c r="H124" i="8"/>
  <c r="H130" i="8"/>
  <c r="H131" i="8"/>
  <c r="H132" i="8"/>
  <c r="H133" i="8"/>
  <c r="H134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7" i="8"/>
  <c r="H159" i="8"/>
  <c r="H161" i="8"/>
  <c r="H162" i="8"/>
  <c r="H163" i="8"/>
  <c r="H164" i="8"/>
  <c r="H165" i="8"/>
  <c r="H166" i="8"/>
  <c r="H167" i="8"/>
  <c r="H170" i="8"/>
  <c r="H171" i="8"/>
  <c r="H172" i="8"/>
  <c r="H178" i="8"/>
  <c r="H180" i="8"/>
  <c r="H181" i="8"/>
  <c r="H182" i="8"/>
  <c r="H188" i="8"/>
  <c r="H189" i="8"/>
  <c r="H203" i="8"/>
  <c r="H204" i="8"/>
  <c r="H139" i="8"/>
  <c r="H129" i="8"/>
  <c r="H120" i="8"/>
  <c r="H113" i="8"/>
  <c r="H86" i="8"/>
  <c r="H77" i="8"/>
  <c r="H46" i="8"/>
  <c r="H31" i="8"/>
  <c r="H32" i="8"/>
  <c r="H35" i="8"/>
  <c r="H36" i="8"/>
  <c r="H37" i="8"/>
  <c r="H38" i="8"/>
  <c r="H39" i="8"/>
  <c r="H40" i="8"/>
  <c r="H41" i="8"/>
  <c r="H28" i="8"/>
  <c r="M536" i="9" l="1"/>
  <c r="L536" i="9"/>
  <c r="G536" i="9" s="1"/>
  <c r="G592" i="9" s="1"/>
  <c r="I594" i="9"/>
  <c r="J536" i="9"/>
  <c r="J592" i="9" s="1"/>
  <c r="H536" i="9"/>
  <c r="H592" i="9" s="1"/>
  <c r="I502" i="9"/>
  <c r="I599" i="9"/>
  <c r="I598" i="9"/>
  <c r="I124" i="9"/>
  <c r="I150" i="9"/>
  <c r="I350" i="9"/>
  <c r="I225" i="9"/>
  <c r="I264" i="9"/>
  <c r="I361" i="9"/>
  <c r="G176" i="8"/>
  <c r="I176" i="8"/>
  <c r="I216" i="8" s="1"/>
  <c r="H72" i="8"/>
  <c r="H126" i="8"/>
  <c r="H207" i="8"/>
  <c r="H33" i="8"/>
  <c r="L72" i="8"/>
  <c r="H114" i="8"/>
  <c r="L126" i="8"/>
  <c r="L207" i="8"/>
  <c r="L208" i="8" s="1"/>
  <c r="G208" i="8" s="1"/>
  <c r="G217" i="8"/>
  <c r="H217" i="8" s="1"/>
  <c r="H185" i="8"/>
  <c r="F176" i="8"/>
  <c r="F216" i="8" s="1"/>
  <c r="G218" i="8"/>
  <c r="H218" i="8" s="1"/>
  <c r="H208" i="8"/>
  <c r="G216" i="8"/>
  <c r="H597" i="9" s="1"/>
  <c r="H184" i="8"/>
  <c r="I210" i="8"/>
  <c r="L33" i="8"/>
  <c r="H42" i="8"/>
  <c r="I587" i="9"/>
  <c r="F219" i="8" l="1"/>
  <c r="G597" i="9"/>
  <c r="I597" i="9" s="1"/>
  <c r="H176" i="8"/>
  <c r="I219" i="8"/>
  <c r="J597" i="9"/>
  <c r="I536" i="9"/>
  <c r="I592" i="9"/>
  <c r="G219" i="8"/>
  <c r="H216" i="8"/>
  <c r="H588" i="9"/>
  <c r="H219" i="8" l="1"/>
  <c r="F210" i="8"/>
  <c r="G210" i="8"/>
  <c r="G600" i="9" l="1"/>
  <c r="G595" i="9"/>
  <c r="F600" i="9"/>
  <c r="F595" i="9"/>
  <c r="F586" i="9"/>
  <c r="F587" i="9" s="1"/>
  <c r="F571" i="9"/>
  <c r="F572" i="9" s="1"/>
  <c r="F535" i="9"/>
  <c r="F529" i="9"/>
  <c r="F524" i="9"/>
  <c r="F516" i="9"/>
  <c r="F510" i="9"/>
  <c r="F507" i="9"/>
  <c r="F502" i="9"/>
  <c r="F474" i="9"/>
  <c r="F469" i="9"/>
  <c r="F449" i="9"/>
  <c r="F441" i="9"/>
  <c r="F432" i="9"/>
  <c r="F425" i="9"/>
  <c r="F385" i="9"/>
  <c r="F361" i="9"/>
  <c r="F354" i="9"/>
  <c r="F350" i="9"/>
  <c r="F273" i="9"/>
  <c r="F264" i="9"/>
  <c r="F231" i="9"/>
  <c r="F225" i="9"/>
  <c r="F216" i="9"/>
  <c r="F192" i="9"/>
  <c r="F176" i="9"/>
  <c r="F150" i="9"/>
  <c r="F133" i="9"/>
  <c r="F124" i="9"/>
  <c r="F114" i="9"/>
  <c r="F109" i="9"/>
  <c r="F93" i="9"/>
  <c r="F83" i="9"/>
  <c r="F78" i="9"/>
  <c r="E219" i="8"/>
  <c r="E207" i="8"/>
  <c r="E184" i="8"/>
  <c r="E175" i="8"/>
  <c r="E137" i="8"/>
  <c r="E126" i="8"/>
  <c r="E114" i="8"/>
  <c r="E110" i="8"/>
  <c r="E84" i="8"/>
  <c r="E72" i="8"/>
  <c r="E42" i="8"/>
  <c r="E33" i="8"/>
  <c r="E29" i="8"/>
  <c r="H600" i="9" l="1"/>
  <c r="I600" i="9" s="1"/>
  <c r="J600" i="9"/>
  <c r="H595" i="9"/>
  <c r="I595" i="9" s="1"/>
  <c r="J595" i="9"/>
</calcChain>
</file>

<file path=xl/sharedStrings.xml><?xml version="1.0" encoding="utf-8"?>
<sst xmlns="http://schemas.openxmlformats.org/spreadsheetml/2006/main" count="1381" uniqueCount="1052">
  <si>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</si>
  <si>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</si>
  <si>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</si>
  <si>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</si>
  <si>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</si>
  <si>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</si>
  <si>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</si>
  <si>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</si>
  <si>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</si>
  <si>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</si>
  <si>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</si>
  <si>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</si>
  <si>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</si>
  <si>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</si>
  <si>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</si>
  <si>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</si>
  <si>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</si>
  <si>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</si>
  <si>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</si>
  <si>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</si>
  <si>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</si>
  <si>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</si>
  <si>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</si>
  <si>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</si>
  <si>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el. energia </t>
  </si>
  <si>
    <t>632001-01</t>
  </si>
  <si>
    <t xml:space="preserve">Zeleň,odpadové hospodárstvo- el. energia </t>
  </si>
  <si>
    <t>632001-03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</si>
  <si>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</si>
  <si>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</si>
  <si>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</si>
  <si>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</si>
  <si>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</si>
  <si>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</si>
  <si>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</si>
  <si>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</si>
  <si>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</si>
  <si>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</si>
  <si>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</si>
  <si>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</si>
  <si>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</si>
  <si>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</si>
  <si>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</si>
  <si>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</si>
  <si>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</si>
  <si>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</si>
  <si>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</si>
  <si>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</si>
  <si>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</si>
  <si>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</si>
  <si>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</si>
  <si>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</si>
  <si>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</si>
  <si>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</si>
  <si>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</si>
  <si>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</si>
  <si>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</si>
  <si>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</si>
  <si>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</si>
  <si>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</si>
  <si>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</si>
  <si>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</si>
  <si>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</si>
  <si>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</si>
  <si>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</si>
  <si>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</si>
  <si>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</si>
  <si>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</si>
  <si>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</si>
  <si>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</si>
  <si>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</si>
  <si>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</si>
  <si>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</si>
  <si>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637015-52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</si>
  <si>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</si>
  <si>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</si>
  <si>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</si>
  <si>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</si>
  <si>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</si>
  <si>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</si>
  <si>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</si>
  <si>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</si>
  <si>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</si>
  <si>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</si>
  <si>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</si>
  <si>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</si>
  <si>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</si>
  <si>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</si>
  <si>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</si>
  <si>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</si>
  <si>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</si>
  <si>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</si>
  <si>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</si>
  <si>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</si>
  <si>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</si>
  <si>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</si>
  <si>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</si>
  <si>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</si>
  <si>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</si>
  <si>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</si>
  <si>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</si>
  <si>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</si>
  <si>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</si>
  <si>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</si>
  <si>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</si>
  <si>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</si>
  <si>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</si>
  <si>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</si>
  <si>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</si>
  <si>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</si>
  <si>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</si>
  <si>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</si>
  <si>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</si>
  <si>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</si>
  <si>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</si>
  <si>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</si>
  <si>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</si>
  <si>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</si>
  <si>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</si>
  <si>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</si>
  <si>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</si>
  <si>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</si>
  <si>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</si>
  <si>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</si>
  <si>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</si>
  <si>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</si>
  <si>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</si>
  <si>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</si>
  <si>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</si>
  <si>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</si>
  <si>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</si>
  <si>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</si>
  <si>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</si>
  <si>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</si>
  <si>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</si>
  <si>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</si>
  <si>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</si>
  <si>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</si>
  <si>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</si>
  <si>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</si>
  <si>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</si>
  <si>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</si>
  <si>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</si>
  <si>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</si>
  <si>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</si>
  <si>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</si>
  <si>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</si>
  <si>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</si>
  <si>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</si>
  <si>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>08,3,0</t>
  </si>
  <si>
    <t>Vysielacie, vydávateľské služby</t>
  </si>
  <si>
    <t>Tel.kábel.rozvod - el.energia</t>
  </si>
  <si>
    <t>Koncesionárske poplatky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</si>
  <si>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</si>
  <si>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</si>
  <si>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</si>
  <si>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</si>
  <si>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</si>
  <si>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</si>
  <si>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</si>
  <si>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</si>
  <si>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</si>
  <si>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</si>
  <si>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</si>
  <si>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</si>
  <si>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</si>
  <si>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</si>
  <si>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</si>
  <si>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</si>
  <si>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</si>
  <si>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</si>
  <si>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</si>
  <si>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</si>
  <si>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</si>
  <si>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</si>
  <si>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</si>
  <si>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</si>
  <si>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</si>
  <si>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</si>
  <si>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</si>
  <si>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</si>
  <si>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</si>
  <si>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</si>
  <si>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</si>
  <si>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</si>
  <si>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</si>
  <si>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</si>
  <si>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</si>
  <si>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</si>
  <si>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</si>
  <si>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</si>
  <si>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</si>
  <si>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</si>
  <si>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</si>
  <si>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</si>
  <si>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>212003-03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</si>
  <si>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</si>
  <si>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</si>
  <si>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</si>
  <si>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</si>
  <si>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</si>
  <si>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</si>
  <si>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</si>
  <si>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Správne poplatky</t>
  </si>
  <si>
    <t>221004-01</t>
  </si>
  <si>
    <t>221004-02</t>
  </si>
  <si>
    <t>221004-04</t>
  </si>
  <si>
    <t xml:space="preserve">poplatky za rybárske lístky </t>
  </si>
  <si>
    <t>221004-05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</si>
  <si>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</si>
  <si>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</si>
  <si>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</si>
  <si>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Nenormatívne bežné výdavky -PK-dopravné pre žiakov ZŠ -bežné</t>
  </si>
  <si>
    <t xml:space="preserve">Vývoz všetkého druhu odpadu-veľkoobjemové kontajnery-prepravné </t>
  </si>
  <si>
    <t>223001-03</t>
  </si>
  <si>
    <t>223001-06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</si>
  <si>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</si>
  <si>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</si>
  <si>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</si>
  <si>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</si>
  <si>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</si>
  <si>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</si>
  <si>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>Miestny poplatok za znečisťovanie ovzdušia</t>
  </si>
  <si>
    <t xml:space="preserve">Úroky z účtov finančného hospodárenia </t>
  </si>
  <si>
    <t>Ostatné príjjmy-3% z výťažkov-zábavných hracích prístrojov</t>
  </si>
  <si>
    <t xml:space="preserve">Refundácia mzdy skladníka CO 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</si>
  <si>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</si>
  <si>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</si>
  <si>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</si>
  <si>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</si>
  <si>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</si>
  <si>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</si>
  <si>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</si>
  <si>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</si>
  <si>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</si>
  <si>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</si>
  <si>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</si>
  <si>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</si>
  <si>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</si>
  <si>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</si>
  <si>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</si>
  <si>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</si>
  <si>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Dotácia-prenes.výkon-evidencia a registrácia obyvateľstva</t>
  </si>
  <si>
    <t>312001-313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</si>
  <si>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</si>
  <si>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</si>
  <si>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</si>
  <si>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</si>
  <si>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</si>
  <si>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</si>
  <si>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</si>
  <si>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</si>
  <si>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</si>
  <si>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</si>
  <si>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</si>
  <si>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</si>
  <si>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</si>
  <si>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</si>
  <si>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</si>
  <si>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</si>
  <si>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</si>
  <si>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</si>
  <si>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</si>
  <si>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</si>
  <si>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</si>
  <si>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</si>
  <si>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</si>
  <si>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</si>
  <si>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</si>
  <si>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</si>
  <si>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</si>
  <si>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</si>
  <si>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</si>
  <si>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</si>
  <si>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</si>
  <si>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</si>
  <si>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</si>
  <si>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</si>
  <si>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</si>
  <si>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</si>
  <si>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</si>
  <si>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</si>
  <si>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</si>
  <si>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</si>
  <si>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</si>
  <si>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</si>
  <si>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312001-33</t>
  </si>
  <si>
    <t>Dotácia-škol.pomôcky žiakov v hmotnej núdzi v ZŠ</t>
  </si>
  <si>
    <t>Ostatná všeobecná prac.oblasť -odvody z dohôd</t>
  </si>
  <si>
    <t>Súdne a iné poplatky,popl.STK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</si>
  <si>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</si>
  <si>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</si>
  <si>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</si>
  <si>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</si>
  <si>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</si>
  <si>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</si>
  <si>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</si>
  <si>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</si>
  <si>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</si>
  <si>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</si>
  <si>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</si>
  <si>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>Dotácia-škol.pomôcky žiakov v hmotnej núdzi v ZŠ-financ.zo ŠR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</si>
  <si>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</si>
  <si>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</si>
  <si>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</si>
  <si>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</si>
  <si>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</si>
  <si>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</si>
  <si>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</si>
  <si>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</si>
  <si>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</si>
  <si>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</si>
  <si>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</si>
  <si>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</si>
  <si>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</si>
  <si>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</si>
  <si>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</si>
  <si>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</si>
  <si>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</si>
  <si>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</si>
  <si>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</si>
  <si>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</si>
  <si>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</si>
  <si>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</si>
  <si>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</si>
  <si>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</si>
  <si>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</si>
  <si>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</si>
  <si>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</si>
  <si>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</si>
  <si>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</si>
  <si>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</si>
  <si>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</si>
  <si>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</si>
  <si>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</si>
  <si>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</si>
  <si>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</si>
  <si>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</si>
  <si>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</si>
  <si>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</si>
  <si>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</si>
  <si>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</si>
  <si>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</si>
  <si>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</si>
  <si>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</si>
  <si>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</si>
  <si>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</si>
  <si>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</si>
  <si>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</si>
  <si>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</si>
  <si>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</si>
  <si>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</si>
  <si>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</si>
  <si>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</si>
  <si>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</si>
  <si>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</si>
  <si>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</si>
  <si>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</si>
  <si>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</si>
  <si>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</si>
  <si>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</si>
  <si>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</si>
  <si>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</si>
  <si>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</si>
  <si>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</si>
  <si>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</si>
  <si>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</si>
  <si>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</si>
  <si>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</si>
  <si>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</si>
  <si>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</si>
  <si>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</si>
  <si>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</si>
  <si>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</si>
  <si>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</si>
  <si>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</si>
  <si>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</si>
  <si>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</si>
  <si>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</si>
  <si>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</si>
  <si>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</si>
  <si>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</si>
  <si>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</si>
  <si>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</si>
  <si>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</si>
  <si>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</si>
  <si>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</si>
  <si>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</si>
  <si>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</si>
  <si>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</si>
  <si>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</si>
  <si>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</si>
  <si>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</si>
  <si>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</si>
  <si>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</si>
  <si>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</si>
  <si>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</si>
  <si>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</si>
  <si>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</si>
  <si>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>OcÚ-odplata za stravenky</t>
  </si>
  <si>
    <t xml:space="preserve">CO- odvody z dohody- skladníka 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</si>
  <si>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</si>
  <si>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</si>
  <si>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</si>
  <si>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</si>
  <si>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</si>
  <si>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</si>
  <si>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</si>
  <si>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</si>
  <si>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</si>
  <si>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</si>
  <si>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</si>
  <si>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</si>
  <si>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</si>
  <si>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</si>
  <si>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</si>
  <si>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</si>
  <si>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</si>
  <si>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</si>
  <si>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</si>
  <si>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</si>
  <si>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</si>
  <si>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</si>
  <si>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</si>
  <si>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</si>
  <si>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</si>
  <si>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</si>
  <si>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</si>
  <si>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</si>
  <si>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</si>
  <si>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</si>
  <si>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</si>
  <si>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</si>
  <si>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</si>
  <si>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</si>
  <si>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</si>
  <si>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</si>
  <si>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</si>
  <si>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</si>
  <si>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</si>
  <si>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</si>
  <si>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</si>
  <si>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</si>
  <si>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</si>
  <si>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</si>
  <si>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</si>
  <si>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</si>
  <si>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</si>
  <si>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</si>
  <si>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</si>
  <si>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651002-07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</si>
  <si>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</si>
  <si>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</si>
  <si>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</si>
  <si>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</si>
  <si>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</si>
  <si>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</si>
  <si>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634004-02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</si>
  <si>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</si>
  <si>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</si>
  <si>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</si>
  <si>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</si>
  <si>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</si>
  <si>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20 b.j.II.etapa č.247-materiál na opravy</t>
  </si>
  <si>
    <t>634004-03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</si>
  <si>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</si>
  <si>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</si>
  <si>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</si>
  <si>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</si>
  <si>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</si>
  <si>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</si>
  <si>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</si>
  <si>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</si>
  <si>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</si>
  <si>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</si>
  <si>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</si>
  <si>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</si>
  <si>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</si>
  <si>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</si>
  <si>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</si>
  <si>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</si>
  <si>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</si>
  <si>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</si>
  <si>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</si>
  <si>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</si>
  <si>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</si>
  <si>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</si>
  <si>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</si>
  <si>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</si>
  <si>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</si>
  <si>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</si>
  <si>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</si>
  <si>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>Kúpalisko -elektrická energia</t>
  </si>
  <si>
    <t>08,6,0</t>
  </si>
  <si>
    <t>10,2,0</t>
  </si>
  <si>
    <t>10,7,0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</si>
  <si>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</si>
  <si>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</si>
  <si>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</si>
  <si>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</si>
  <si>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</si>
  <si>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</si>
  <si>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</si>
  <si>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</si>
  <si>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</si>
  <si>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</si>
  <si>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</si>
  <si>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</si>
  <si>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</si>
  <si>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</si>
  <si>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</si>
  <si>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</si>
  <si>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</si>
  <si>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</si>
  <si>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</si>
  <si>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</si>
  <si>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</si>
  <si>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</si>
  <si>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223001-62</t>
  </si>
  <si>
    <t>312012-59</t>
  </si>
  <si>
    <t>PK-ZŠ-príspevok na učebnice-nenormatívne</t>
  </si>
  <si>
    <t>PK-ZŠ-asistent učiteľa-dotácia na mzdy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</si>
  <si>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</si>
  <si>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</si>
  <si>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</si>
  <si>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</si>
  <si>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</si>
  <si>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</si>
  <si>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</si>
  <si>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</si>
  <si>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Posudky,revízie</t>
  </si>
  <si>
    <t>01,1,1</t>
  </si>
  <si>
    <t>637001-01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</si>
  <si>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</si>
  <si>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</si>
  <si>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</si>
  <si>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                              -  telefonne poplatky </t>
  </si>
  <si>
    <t xml:space="preserve">Znalecké posudky -usporiadanie vlastníckych práv </t>
  </si>
  <si>
    <t>633006-07</t>
  </si>
  <si>
    <t>Slov.zväz protifašis-bojov.LR-príspevok</t>
  </si>
  <si>
    <t>KD HH-uhlie, drevo</t>
  </si>
  <si>
    <t xml:space="preserve">                            - mikroregiónu, APS, asoc.prednost.matrika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</si>
  <si>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</si>
  <si>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</si>
  <si>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</si>
  <si>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</si>
  <si>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</si>
  <si>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</si>
  <si>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</si>
  <si>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</si>
  <si>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</si>
  <si>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 xml:space="preserve">                                     - VARES, odberné miesta-e.energia TKR</t>
  </si>
  <si>
    <t>Kód zdroja 1318- prebytok hospodárenia za uplynulý rok-nevyčerpané dotácie</t>
  </si>
  <si>
    <t>Kód zdroja 46- iné zdroje-prebytok hospodárenia za uplynulý rok</t>
  </si>
  <si>
    <t>Prefakturácia-znalecké posudky pri predaj kolkov</t>
  </si>
  <si>
    <t xml:space="preserve">Delimit.výdav.-stavebný poriadok,vyvlast.konan.-dotácia -PK </t>
  </si>
  <si>
    <t>Delimit.výdavkov-pozemné komunikácie-dotácia na mzdy-PK</t>
  </si>
  <si>
    <t>Poskytovanie právnych služieb-Legal point, Urbáni a partners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</si>
  <si>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</si>
  <si>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</si>
  <si>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</si>
  <si>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</si>
  <si>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</si>
  <si>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</si>
  <si>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</si>
  <si>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</si>
  <si>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</si>
  <si>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Material-na opravy v obci, inf.tabule</t>
  </si>
  <si>
    <t>637004-01</t>
  </si>
  <si>
    <t>20 b.j.II.etapa č.247-deratizácia v budove</t>
  </si>
  <si>
    <t>20 b.j.II.etapa č.248-deratizácia v budove</t>
  </si>
  <si>
    <t>312001-07</t>
  </si>
  <si>
    <t>Dobr.požiar.ochr.SR-dotácia na vybavenie DHZ LR</t>
  </si>
  <si>
    <t>212003-014</t>
  </si>
  <si>
    <t>292019-01</t>
  </si>
  <si>
    <t>212003-015</t>
  </si>
  <si>
    <t>212003-016</t>
  </si>
  <si>
    <t>312012-143</t>
  </si>
  <si>
    <t>312012-793</t>
  </si>
  <si>
    <t>312012-01</t>
  </si>
  <si>
    <t>Obec.zastupit., OR, komisie-odvody do fondov z odmien</t>
  </si>
  <si>
    <t>Obec.zastupit.,OR- odmeny poslanci, komisie-odmeny</t>
  </si>
  <si>
    <t>Zeleň-školenia na pracovné stroje</t>
  </si>
  <si>
    <t xml:space="preserve">                   - odvody z dohôd</t>
  </si>
  <si>
    <t>Slov.červ.kríž-príspevok na nákup kvetín pre dárcov krvi</t>
  </si>
  <si>
    <t>633004-01</t>
  </si>
  <si>
    <t>Monitorovacie posudky-stará skládka-Rekultivácia</t>
  </si>
  <si>
    <t>Hasiace prístroje do budov vo vlast.obce</t>
  </si>
  <si>
    <t>Služby dodávateľ.spôsobom-za zneškod.elektroodpadu</t>
  </si>
  <si>
    <t>Pokuty uložené Okresným úradom PB-odvod obci</t>
  </si>
  <si>
    <t>Cintorín.služby - odmeny na dohodu-riešené cez komisie OZ</t>
  </si>
  <si>
    <t>Občian.združenie FITklub LR-príspevok na na podporu šport.klubu</t>
  </si>
  <si>
    <t xml:space="preserve">Nákup smetných nádob-popolníc,  </t>
  </si>
  <si>
    <t>Kultúr. aktivity v obci/MDD,MDŽ,Let.sláv,Víkend otv.park a záhr.,Mich.hody,Mart.ples,Mikuláš,Silvester/</t>
  </si>
  <si>
    <t>Stavebný poriadok-dofinancovanie za služby od ostat.obcí za predchádzajúci rok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</si>
  <si>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</si>
  <si>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</si>
  <si>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</si>
  <si>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821005-07</t>
  </si>
  <si>
    <t>Tenisové kurty-material úprava povrchov, oprava šatní</t>
  </si>
  <si>
    <t>212002-03</t>
  </si>
  <si>
    <t>Ledrov-prenájom za hrobové miesta</t>
  </si>
  <si>
    <t>223001-25</t>
  </si>
  <si>
    <t>72a</t>
  </si>
  <si>
    <t>Uvítanie detí do života-finančný príspevok rodičom</t>
  </si>
  <si>
    <t>Člen.príspevok do MAS,</t>
  </si>
  <si>
    <t>223001-29</t>
  </si>
  <si>
    <t>Predaj odpad.dreva-park</t>
  </si>
  <si>
    <t>Náhrady-nástup.lekár.prehliadky</t>
  </si>
  <si>
    <t>Verej.osvetl.-revízie</t>
  </si>
  <si>
    <t>637015-03</t>
  </si>
  <si>
    <t>Fitnescentrum-poistenie budovy-proti živlu</t>
  </si>
  <si>
    <t>Úroky-Termin.úver-na kapit.účasti obce/Zber.dvor a Rek.MŠ v r.2017/</t>
  </si>
  <si>
    <t xml:space="preserve">Údržba budov vo vlastníctve obce  </t>
  </si>
  <si>
    <t>312001-012</t>
  </si>
  <si>
    <t>Dobr.požiar.ochr.SR-dotácia na vybavenie DHZ HH</t>
  </si>
  <si>
    <t>Daň za predajné automaty</t>
  </si>
  <si>
    <t>212004-02</t>
  </si>
  <si>
    <t>Slovanet-prenájom TKR</t>
  </si>
  <si>
    <t xml:space="preserve">Zeleň-DDS-príspevok za zamestnávateľa  </t>
  </si>
  <si>
    <t xml:space="preserve">Správa OcÚ-DDS-príspevok za zamestnávateľa   </t>
  </si>
  <si>
    <t>Správa OcÚ-internet,telefóny, pauš.poplatky-služby</t>
  </si>
  <si>
    <t>633001-01</t>
  </si>
  <si>
    <t xml:space="preserve">Zeleň - PHM, oleje, kosenie parku </t>
  </si>
  <si>
    <t>637004-02</t>
  </si>
  <si>
    <t>Budova Info-fontánka Námestie Led.Rovne-vodné, stočné</t>
  </si>
  <si>
    <t>Ledrov - preučt.vodného za cintoríny</t>
  </si>
  <si>
    <t>635006-10</t>
  </si>
  <si>
    <t>637005-09</t>
  </si>
  <si>
    <t>Ochrana osobných údajov-zabezp.výkonu dodávateľsky</t>
  </si>
  <si>
    <t>Matrika-príspevok zamestnávateľa do DDS</t>
  </si>
  <si>
    <t>Staveb.poriadok-príspevok zamestnávateľ do DDS</t>
  </si>
  <si>
    <t>ObP-príspevok zamestnávateľa do DDS</t>
  </si>
  <si>
    <t>DHZ LR-ozvučenie hasič.súťaže</t>
  </si>
  <si>
    <t>PZ L.Rovne - vybavenie,prac.pomôcky, všeobecný materiál z prostr.ŠR,OcÚ</t>
  </si>
  <si>
    <t>Odpadové hospodárstvo-príspevok zamestnávateľ do DDS</t>
  </si>
  <si>
    <t>Deratizácia okolia stojísk a kontajnerov v obci</t>
  </si>
  <si>
    <t>Futbal.prípravka-sladkosti,materiál</t>
  </si>
  <si>
    <t>Finančné ohodnotenie za šport. a kultúrne podujatia</t>
  </si>
  <si>
    <t>Ostat.všeobec.prac.oblasť -dohody,kurič,správcovia KD,BOZP,brigádnici VZ</t>
  </si>
  <si>
    <t>717001-10</t>
  </si>
  <si>
    <t>Prečistenie kanalizácie,umývanie áut,čistenie a kontrola komínov</t>
  </si>
  <si>
    <t>821005-08</t>
  </si>
  <si>
    <t>Terminovaný úver-na kapit.účasti obce r.2017/Zber.dvor a Rek.MŠ/-splátka istiny</t>
  </si>
  <si>
    <t>Predaj kalendárov-v Infocentre LR</t>
  </si>
  <si>
    <t>Ledrov spol s ro.o. LR-splátka návratnej pôžičky z rozp.obce-splát.kalendár</t>
  </si>
  <si>
    <t xml:space="preserve">Letné slávnosti,tlač fotodokument, občerstvenie pre hostí a futbalistov   </t>
  </si>
  <si>
    <t>Letné slávnosti-zabezpečenie zdravotnej služby</t>
  </si>
  <si>
    <t>ZŠ-vlastné rozpočtové príjmy-zahrnuté v rozpočte ZŠ-/ŠDK,úroky,nájom,/</t>
  </si>
  <si>
    <t>Kód zdroja 3AB1- dotácie z európ.fondu reg.rozvoja, so spoluúčasťou zo  ŠR</t>
  </si>
  <si>
    <t>Kód zdroja 3AB2- EF životného prostredia-dotácie ,spoluúčasť ŠR</t>
  </si>
  <si>
    <t>Awiso-nájomné za automat-cintorín</t>
  </si>
  <si>
    <t>Priamy úver-na kapit.účasti obce r.2018/Zateplenie budovy OcÚ, Zberný dvor/-splátka istiny od r.2019</t>
  </si>
  <si>
    <t>rozpočet</t>
  </si>
  <si>
    <t>Kód zdroja 71 - Zábezpeky</t>
  </si>
  <si>
    <t>Správne poplatky            -  matrika</t>
  </si>
  <si>
    <t xml:space="preserve">Správne poplatky            - výrub stromov </t>
  </si>
  <si>
    <t xml:space="preserve">Správne poplatky             - stavebný poriadok </t>
  </si>
  <si>
    <t>ŠR-Enviromentálny fond-popl.za uloženie odpadu</t>
  </si>
  <si>
    <t>312012-88</t>
  </si>
  <si>
    <t>z prenajatých pozemkov-Koyš, Rác,Korbelová,Prekop,Považská vodárenská spol.</t>
  </si>
  <si>
    <t>311-08</t>
  </si>
  <si>
    <t>Oprava miestneho rozhlasu,</t>
  </si>
  <si>
    <t>Prepravné-čistenie kanalizácie vo dvore OcÚ, Fitklub</t>
  </si>
  <si>
    <t>KD Medné-všeob.material</t>
  </si>
  <si>
    <t>05,4,0</t>
  </si>
  <si>
    <t>ÚPD obce</t>
  </si>
  <si>
    <t>641012-02</t>
  </si>
  <si>
    <t>Ledrov-bežný transfer-zabezpeč.prevádzky detských ihrísk v obci</t>
  </si>
  <si>
    <t>Správa OcÚ - inter.vybavenie,skartovačka,telefony</t>
  </si>
  <si>
    <t xml:space="preserve">                  - parkovné za osoboné motor.vozidlá</t>
  </si>
  <si>
    <t>642015-02</t>
  </si>
  <si>
    <t>Kontrolor-PN do 10 dní</t>
  </si>
  <si>
    <t>651002-08</t>
  </si>
  <si>
    <t>Úroky-Termin.úver-inv.akcie-kapit./v r.2018-Parkovisko za Domom služieb,zatepl.bud.OcÚ,PD Zdravot.stred./</t>
  </si>
  <si>
    <t>Priestory po VÚB-el.energia</t>
  </si>
  <si>
    <t>632001-09</t>
  </si>
  <si>
    <t>Priestory po VÚB-plyn</t>
  </si>
  <si>
    <t>632002-08</t>
  </si>
  <si>
    <t>Priestory po bývalej pekárni-vodné,stočné</t>
  </si>
  <si>
    <t>20 b.j.II.etapa č.248-materiál na opravy</t>
  </si>
  <si>
    <t>633006-015</t>
  </si>
  <si>
    <t>635006-018</t>
  </si>
  <si>
    <t>Zdravotné stredisko LR-staveb.úpravy po nájomníkoch</t>
  </si>
  <si>
    <t>637005-010</t>
  </si>
  <si>
    <t>Vyb.den.stacionára-konzul.porad.služba-exter.manažment</t>
  </si>
  <si>
    <t>Príprava Územ.plánu obce-odvody do fondov z dohody o vykonaní práce</t>
  </si>
  <si>
    <t>637027-01</t>
  </si>
  <si>
    <t>Príprava Územ.plánu obce-dohoda o vykonaní práce-odmena</t>
  </si>
  <si>
    <t>Stavebný poriadok-údržba výpočtovej techniky</t>
  </si>
  <si>
    <t>Stavebný poriadok-PN do 10 dní</t>
  </si>
  <si>
    <t xml:space="preserve">                       - školenie</t>
  </si>
  <si>
    <t>PZ HH - vybavenie,prac.pomôcky, všeobecný materiál z prostr.ŠR,OcÚ</t>
  </si>
  <si>
    <t>DHZ LR-prenájom mobil.zábran-na kultúrne akcie</t>
  </si>
  <si>
    <t>DHZ HH-lekárske prehliadky</t>
  </si>
  <si>
    <t>Zber.dvor-čistenie kanalizácie</t>
  </si>
  <si>
    <t>Zber.dvor-kamer.systém-servis</t>
  </si>
  <si>
    <t>637011-01</t>
  </si>
  <si>
    <t>Zberný dvor-revízie</t>
  </si>
  <si>
    <t>Megawaste-poplatok za uloženie odpadu na novú skládku Podstránie v kalendár.roku</t>
  </si>
  <si>
    <t>Kompostáreň-PN do 10 dní</t>
  </si>
  <si>
    <t>Asfaltovanie komunikácii-verejné obstarávanie</t>
  </si>
  <si>
    <t>637005-04</t>
  </si>
  <si>
    <t>Eneregtické certifikáta-Zníž.ereg.náročn.budovy MŠ</t>
  </si>
  <si>
    <t>Kult.akcie-materiál,tomboly,plagáty,občerstv.</t>
  </si>
  <si>
    <t>KD HH-oprava a údržba, revízie</t>
  </si>
  <si>
    <t>Zberný dvor-technika-poistenie dopr.prostr. a stavby</t>
  </si>
  <si>
    <t>KD HH-vybavenie</t>
  </si>
  <si>
    <t xml:space="preserve">                       -prenájom budovy-Infocentrum Námestie LR-</t>
  </si>
  <si>
    <t>Správa OcÚ - združené poistenie majetku obce, osoby vo vozidle</t>
  </si>
  <si>
    <t xml:space="preserve">                        - nákup mobil.telefónu, kanc.techniky</t>
  </si>
  <si>
    <t>Dotácia-bezplatná strava žiakov v ZŠ</t>
  </si>
  <si>
    <t>20 b.j.I.et.č.248-preplatok z RZ 2019...-služby</t>
  </si>
  <si>
    <t>20 b.j.I.et.č.247-preplatok z RZ 2019....-služby</t>
  </si>
  <si>
    <t>Opravy miestnych komunikácii  v obci</t>
  </si>
  <si>
    <t>Oriezanie drevín na cintoríne LR-II.etapa,oriezanie drevín nad chodníkmi v parku,v obci</t>
  </si>
  <si>
    <t>Rekonštr.Domu služ.a vytvor.obchod.priestorov,Rekonštr.priestorov býval.pekárne LR-den.stacionár,</t>
  </si>
  <si>
    <t>Akcie investičného charakteru: spolu dľa rozhodnutia OZ -financované z úveru a rozpoč.obce:</t>
  </si>
  <si>
    <t>MŠ-príjmy za stravu bez režijných nákl-RO/bez dotácie zo ŠR/ rozpočtované</t>
  </si>
  <si>
    <t>Dotácia-bezplatná strava žiakov v materskej škole</t>
  </si>
  <si>
    <t>ZŠ-výdavky za stravu žiakov-/bez dotácie zo ŠR/ rozpočtované</t>
  </si>
  <si>
    <t>ZŠ-príjmy  za stravu-/bez dotácie zo ŠR/-rozpočtované</t>
  </si>
  <si>
    <t>MŠ-výdavky za stravu /bez dotácie zo ŠR/- rozpočtované</t>
  </si>
  <si>
    <t>Občianske združ.Fitklub LR-prenájom nebyt.priest.1-12</t>
  </si>
  <si>
    <t xml:space="preserve">           -kancelár.potreby</t>
  </si>
  <si>
    <t>DHZ HH-školenie</t>
  </si>
  <si>
    <t>Staveb.poriadok-spotreba energii</t>
  </si>
  <si>
    <t>Ledrov LR -prenájom priestorov-dvojgaráž</t>
  </si>
  <si>
    <t>223001-39</t>
  </si>
  <si>
    <t>Slovanet-TKR-prefakturácia el.energie</t>
  </si>
  <si>
    <t>239001-001</t>
  </si>
  <si>
    <t>Prevod z peň.fond.prev.z RF-prebytok hospodár.z predch.roka-zost.na BU</t>
  </si>
  <si>
    <t>453000-06</t>
  </si>
  <si>
    <t>633010-01</t>
  </si>
  <si>
    <t>OcÚ, ŽP-prac.odevy,obuv,prac pomôcky</t>
  </si>
  <si>
    <t>635004-01</t>
  </si>
  <si>
    <t xml:space="preserve">                  - servis klimatizačných jednotiek</t>
  </si>
  <si>
    <t>Kontrolór-stravenky</t>
  </si>
  <si>
    <t>651002-09</t>
  </si>
  <si>
    <t>Úroky-Prima 2020-investič.úver-na kapit.výdavky obce a spoluúčasti z EF</t>
  </si>
  <si>
    <t>Koronavírus-výdavky súvisiace s obstaraním rúšok pre občanov,lekárov,dezinfekcie</t>
  </si>
  <si>
    <t>Zabezpečenie služ.BOZP a požiar.ochr.pred požiarmi- služby na faktúru</t>
  </si>
  <si>
    <t>Staveb.poriadok-klient.centrum-servis klimat.jednotiek</t>
  </si>
  <si>
    <t>Stojiská pod zber.nádoby na sep.zber-materiál</t>
  </si>
  <si>
    <t>Mulčovacie práce-stará skládka TKO</t>
  </si>
  <si>
    <t>632001-010</t>
  </si>
  <si>
    <t>Klient.centrum LR-bežný materiál</t>
  </si>
  <si>
    <t>Priestory okolo budovy lekárne-nájom</t>
  </si>
  <si>
    <t>636001-02</t>
  </si>
  <si>
    <t>Pozemk.spoloč.Hôrka-prenájom pozemku za zber.miesto</t>
  </si>
  <si>
    <t>Čistenie kanalizácie v obci, zdravotné stredisko</t>
  </si>
  <si>
    <t>01,3,2</t>
  </si>
  <si>
    <t>Rámcové plánovacie a štatistické služby</t>
  </si>
  <si>
    <t>Sčítanie domov a bytov,sčítanie obyvateľov</t>
  </si>
  <si>
    <t>01,3,2,0</t>
  </si>
  <si>
    <t>Lavičky-Námestie Námestie LR-opravy,odpad.kôš</t>
  </si>
  <si>
    <t>Kúpalisko -teplo ÚK-fixná zložka</t>
  </si>
  <si>
    <t>Rona-prenájom knižnice v KD LR</t>
  </si>
  <si>
    <t>Dom ošetrov.starostl.-úhrady za služby pre občanov- zdravot.zariadeniam</t>
  </si>
  <si>
    <t>Pasportizácia cintorínov obce LR</t>
  </si>
  <si>
    <t>Kult.dom Medné-rekonštrukcia, prístrešok</t>
  </si>
  <si>
    <t>717001-75</t>
  </si>
  <si>
    <t>717001-012</t>
  </si>
  <si>
    <t>Premostenie Horenice/Prenosil/-GP,stavba</t>
  </si>
  <si>
    <t>Priamy úver-na kapit.účasti obce r.2020/Rek.zdravot.strediska,Prístavba MŠ-splátka istiny od 06/20</t>
  </si>
  <si>
    <t>Boxklub LR-príspevok na podporu športu</t>
  </si>
  <si>
    <t>Schválený</t>
  </si>
  <si>
    <t>312001-27</t>
  </si>
  <si>
    <t>Testovanie občanov -Covid 19-dotácia z MV SR</t>
  </si>
  <si>
    <t>322002-02</t>
  </si>
  <si>
    <t>633009-01</t>
  </si>
  <si>
    <t>Vydávanie obecných novín-mediál.služby</t>
  </si>
  <si>
    <t>635006-41</t>
  </si>
  <si>
    <t>Michal.hody-hudba a ostatné</t>
  </si>
  <si>
    <t>09,1,1,1</t>
  </si>
  <si>
    <t>717002-03</t>
  </si>
  <si>
    <t>03.2,0,0</t>
  </si>
  <si>
    <t>716000-15</t>
  </si>
  <si>
    <t>Garáže Majer III.etapa 2021-výstavba garáží-5 ks-PD</t>
  </si>
  <si>
    <t xml:space="preserve">Prekládka sietí Háj-IBV, osvetlenie, komunikácie,voda </t>
  </si>
  <si>
    <t>KD HH-plynofikácia-projekt</t>
  </si>
  <si>
    <t xml:space="preserve">Správa OcÚ,  - plyn </t>
  </si>
  <si>
    <t>Klient.centrum-el.energia</t>
  </si>
  <si>
    <t>635004-02</t>
  </si>
  <si>
    <t>Klient.centrum- servis klimatizačných jednotiek</t>
  </si>
  <si>
    <t>632001-11</t>
  </si>
  <si>
    <t>Garáže Majer-II.etapa-el.energia</t>
  </si>
  <si>
    <t>Budova OcÚ č.32-výmena PVC podlahy-kancelárie, opravy budovy-material</t>
  </si>
  <si>
    <t>635006-035</t>
  </si>
  <si>
    <t>Oprava kamerového stému v obci</t>
  </si>
  <si>
    <t>Poistenie majetku-Zdravotné stredisko,kúpalisko,Dom služieb,bud.Ledrov č.369,</t>
  </si>
  <si>
    <t>819002-20</t>
  </si>
  <si>
    <t>819002-21</t>
  </si>
  <si>
    <t>DHZ LR,HH-revízie el.zar.</t>
  </si>
  <si>
    <t>Zber.dvor- materiál</t>
  </si>
  <si>
    <t>637005-12</t>
  </si>
  <si>
    <t>Exter.manažment-zakúpenie komunál.vozidla z Envirofondu</t>
  </si>
  <si>
    <t>637037-01</t>
  </si>
  <si>
    <t>131K</t>
  </si>
  <si>
    <t>Materská škola-výmena okien,odvetranie,bežná údržba</t>
  </si>
  <si>
    <t>Poistenie budovy MŠ a prístavby MŠ-živel.poškod.</t>
  </si>
  <si>
    <t>Zníženie energetic.náročn.budovy MŠ-vratka nezrovnalosti-podiel zo ŠR</t>
  </si>
  <si>
    <t>Zníženie energetic.náročn.budovy MŠ-vratka nezrovnalosti-podiel z EF-EU</t>
  </si>
  <si>
    <t>ZŠ -bežné výdavky-čistenie kanalizácie</t>
  </si>
  <si>
    <t>Kúpalisko -plyn</t>
  </si>
  <si>
    <t>642002-04</t>
  </si>
  <si>
    <t>Style Karate Lednické Rovne-príspevok na činnosť/cestovné,štartovné,materiál/</t>
  </si>
  <si>
    <t>Telocvičňa SOŠS,-el.energia</t>
  </si>
  <si>
    <t xml:space="preserve">Telocvičňa SOŠS,-teplo a teplá voda </t>
  </si>
  <si>
    <t xml:space="preserve">KD HH-voda,el.energ., </t>
  </si>
  <si>
    <t>Uvítanie detí do života,darčeky,ostat.mater.,občerstvenie</t>
  </si>
  <si>
    <t>Prenájom zariadenia na kult.akcie-hrady</t>
  </si>
  <si>
    <t>AB Sped A.Bolega-Medňanské hody 2021-z daru-hudba</t>
  </si>
  <si>
    <t>Posudkový lekár-vypracovanie posudkov-opatrovateľská služba</t>
  </si>
  <si>
    <t>Kanc. vybavenie, interiér.</t>
  </si>
  <si>
    <t>Nenormatívne bežné výdavky - ZŠ-na doručovanie/Plán obnovy a odolnosti/-príspevok</t>
  </si>
  <si>
    <t>312012-15</t>
  </si>
  <si>
    <t>MŠ-dotácia z Metodicko-pedag.centra-bežný transfer</t>
  </si>
  <si>
    <t>ZŠ-dotácia z Metodicko-pedag.centra-bežný transfer</t>
  </si>
  <si>
    <t>312012-18</t>
  </si>
  <si>
    <t>312012-19</t>
  </si>
  <si>
    <t>ZŠ-Digitálne technológie-dotácia z MV SR-bežný transfer</t>
  </si>
  <si>
    <t>ZŠ-Letná škola-dotácia z MV SR-bežný transfer</t>
  </si>
  <si>
    <t>312012-20</t>
  </si>
  <si>
    <t>MŠ-Múdre hranie-dotácia z MV SR-bežný transfer</t>
  </si>
  <si>
    <t>312001-04</t>
  </si>
  <si>
    <t xml:space="preserve">NFP/ŠR a Nór.fondy/Obnova a revit.historic.parku LR-bežný tranf./obec,Rona,Galleri Nórsko/ </t>
  </si>
  <si>
    <t>212003-22</t>
  </si>
  <si>
    <t>Predaj kalendárov-počas Michal.jarmoku v obci LR</t>
  </si>
  <si>
    <t>223001-47</t>
  </si>
  <si>
    <t>212001-01</t>
  </si>
  <si>
    <t>453000-03</t>
  </si>
  <si>
    <t>ZŠ-normatívne 12/21-nevyčerp.dotácia-spotrebovaná do 03/21-prevod na ZŠ</t>
  </si>
  <si>
    <t>453000-04</t>
  </si>
  <si>
    <t>453000-05</t>
  </si>
  <si>
    <t>453000-08</t>
  </si>
  <si>
    <t>MŠ-Predškolská12/20-nevyčerp.dotácia-spotrebovaná do 03/21-prevod na MŠ</t>
  </si>
  <si>
    <t>453000-09</t>
  </si>
  <si>
    <t>Štatistic.úrad SR-Sčítanie domov 2020-nevyčerp.dotácia 2020-spotrebovaná do 03/21</t>
  </si>
  <si>
    <t>456002-33</t>
  </si>
  <si>
    <t>Zábezpeky-Denný stacionár LR LR-záväzok</t>
  </si>
  <si>
    <t xml:space="preserve">Prefakturácia - vodné  - LEDROV </t>
  </si>
  <si>
    <t>637038-06</t>
  </si>
  <si>
    <t>637038-07</t>
  </si>
  <si>
    <t xml:space="preserve">Register obyvateľov-Správa OcÚ - všeobecný materiál </t>
  </si>
  <si>
    <t>Telocvičňa Súhradka-opravy a materiál,žiarovky</t>
  </si>
  <si>
    <t>Vybud.den.stacionára v obci-vratka zábezpeky</t>
  </si>
  <si>
    <t>Náhrady škody občanom-poškodené pomníky na Cintoríne LR-veterná smršť</t>
  </si>
  <si>
    <t>ZM Trading-Ing.Tarabová-prenájom priestorov po SLSP,č.s.32-od 08/21</t>
  </si>
  <si>
    <t>ZM Trading-Ing.Tarabová-zálohy na energie-z prenájmu priestorov po SLSP,č.s.32-od 08/21</t>
  </si>
  <si>
    <t>212003-15</t>
  </si>
  <si>
    <t>212003-16</t>
  </si>
  <si>
    <t>Priestory po býv.rehabilit-nebyt.priest.-Beneš-rybár.potr.od 05/21</t>
  </si>
  <si>
    <t>212003-17</t>
  </si>
  <si>
    <t>Háj-nájom za záhradky za r.2019,2020,2021.</t>
  </si>
  <si>
    <t xml:space="preserve">Prenájom-        - VÚB-bankomat </t>
  </si>
  <si>
    <t>Slovenská sporiteľňa LR-prenájom nebyt.priest.-do ukončenia nájmu 2021, bankomat 2021</t>
  </si>
  <si>
    <t>312012-23</t>
  </si>
  <si>
    <t xml:space="preserve"> na r.2022</t>
  </si>
  <si>
    <t>Zdravotné stredisko-nájom-nebyt.priest.-za lekárov-prízemie- od 09/21</t>
  </si>
  <si>
    <t>Výsadba zelene v obci / sadenice, kríky ....</t>
  </si>
  <si>
    <t>DHZ HH-špeciálny materiál,hadice,</t>
  </si>
  <si>
    <t>Informačný systém odpadového hospodárstva</t>
  </si>
  <si>
    <t>Inovácia WEB stránky obce</t>
  </si>
  <si>
    <t>Obnova historic.parku LR-Investičné výdavky na projekte-financ. z nór.fondov a ŠR</t>
  </si>
  <si>
    <t>Kapitál.transfer-Obnova a revit.historic.parku LR-pre Rona-partner.zmluva-nór.fondy a ŠR</t>
  </si>
  <si>
    <t>322002-01</t>
  </si>
  <si>
    <t xml:space="preserve">NFP-Obnova a revit.historic.parku LR-bežný tranf./pre Rona/-partner.zmluva </t>
  </si>
  <si>
    <t>642009-01</t>
  </si>
  <si>
    <t xml:space="preserve">NFP-Obnova a revit.historic.parku LR-bežný tranf./pre Galleri-Nórsko/-partner.zmluva </t>
  </si>
  <si>
    <t xml:space="preserve">Obnova a revit.historic.parku LR-bežný tranf.z rozp.obce/pre Rona/-partner.zmluva </t>
  </si>
  <si>
    <t xml:space="preserve">Obnova a revit.historic.parku LR-bežný tranf.z rozp.obce/pre Galleri Nórsko/-partner.zmluva </t>
  </si>
  <si>
    <t xml:space="preserve">Obnova a revit.historic.parku LR-bežné výdavky-financ.zo ŠR a Nór.fondov   </t>
  </si>
  <si>
    <t xml:space="preserve">Obnova a revit.historic.parku LR-bežné výdavky-5% spoluúčasť obce na projekte NF   </t>
  </si>
  <si>
    <t>Obnova a revit.historic.parku LR-kapitál. výdavky-spoluúčasť 5% z rozp.obce/Rona,Galleri,obec</t>
  </si>
  <si>
    <t xml:space="preserve"> Chodník HH, nákup komunál.vozidla z prostriedkov envir.fondu-spolu</t>
  </si>
  <si>
    <t>450, 500</t>
  </si>
  <si>
    <t>MF SR-prvá splátka návrat.fin.výpomoce z r.2020-výpadok podiel.daní/Covid/</t>
  </si>
  <si>
    <t>Pasport kanalizácie Háj, Uhrovecká-Proj.dokumentácia</t>
  </si>
  <si>
    <t>3AA1,3AA2</t>
  </si>
  <si>
    <t>NFP-EF-refundácia výdavkov za r.2021-Prístavba a staveb.úpravy budovy MŠ/95%/</t>
  </si>
  <si>
    <t>322002-04</t>
  </si>
  <si>
    <t>NFP-z MAS-Chodník ku Sv.Anne LR-kapitály/95%/</t>
  </si>
  <si>
    <t>Chodník ku Kaplnke Sv.Anny-vyjadrenia,projekt, realizácia staveb.prác v r.2022</t>
  </si>
  <si>
    <r>
      <rPr>
        <b/>
        <sz val="8"/>
        <rFont val="Arial CE"/>
        <family val="2"/>
        <charset val="238"/>
      </rPr>
      <t>Investičné akcie:</t>
    </r>
    <r>
      <rPr>
        <sz val="8"/>
        <rFont val="Arial CE"/>
        <family val="2"/>
        <charset val="238"/>
      </rPr>
      <t xml:space="preserve"> /Parkovacie plochy v obci,Pasportizácia miest.komunikácii,</t>
    </r>
  </si>
  <si>
    <t>Vianočné posedenie s dôchodcami,Mesiac úcty k starším-darčeky, strava, hudba</t>
  </si>
  <si>
    <t>Ul.Cintrorínska,Rekonštr.cintorína LR, Oddychová zóna HH pri kaplnke,</t>
  </si>
  <si>
    <t>Cyklotrasa,Zateplenie budovy OcÚ-strecha,</t>
  </si>
  <si>
    <t>Rekonštrukcia Kul.domov Medné,HH,Hasič.zbrojnica HH, cintoríny,</t>
  </si>
  <si>
    <t>Kniha-Jozef Schreiber</t>
  </si>
  <si>
    <t>633009-02</t>
  </si>
  <si>
    <t>Kniha-100 rokov športu v LR</t>
  </si>
  <si>
    <t xml:space="preserve">                                                                                                                         starosta obce</t>
  </si>
  <si>
    <t>rozpočtu</t>
  </si>
  <si>
    <t>na 1-12/2022</t>
  </si>
  <si>
    <t>Čerpanie</t>
  </si>
  <si>
    <t xml:space="preserve">% plnenia </t>
  </si>
  <si>
    <t>očakávaná</t>
  </si>
  <si>
    <t>skutočnosť rozpočtu</t>
  </si>
  <si>
    <t>za 1-9/2022</t>
  </si>
  <si>
    <t xml:space="preserve">Čerpanie  programového  rozpočtu obce Lednické Rovne  za  01 - 09/2022  a návrh rozpočtového  opatrenia č.2/2022 </t>
  </si>
  <si>
    <t>Druhá úprava rozp.</t>
  </si>
  <si>
    <t>úprava</t>
  </si>
  <si>
    <t>rozpočtu obce</t>
  </si>
  <si>
    <t>1.</t>
  </si>
  <si>
    <t>na r.2022</t>
  </si>
  <si>
    <t xml:space="preserve">Čerpanie  programového  rozpočtu obce Lednické Rovne  za  01 - 09/2022  </t>
  </si>
  <si>
    <t xml:space="preserve">                      a návrh rozpočtového  opatrenia č.2/2022 </t>
  </si>
  <si>
    <t>212003-26</t>
  </si>
  <si>
    <t>Priestory po býv.rehabilit-nebyt.priest.-Jambor-maser.služby</t>
  </si>
  <si>
    <t>212003-27</t>
  </si>
  <si>
    <t>Packeta-prenájom ploch-výdajňa zásielok</t>
  </si>
  <si>
    <t>Prenájom  plochy v letnom kine-KD LR</t>
  </si>
  <si>
    <t>221002-08</t>
  </si>
  <si>
    <t>Polatok za vypracovanie zmlúv obcou</t>
  </si>
  <si>
    <t>223001-17</t>
  </si>
  <si>
    <t>Poplatok-kopírovanie</t>
  </si>
  <si>
    <t>223001-36</t>
  </si>
  <si>
    <t>Súdne poplatky-vratka</t>
  </si>
  <si>
    <t>223001-49</t>
  </si>
  <si>
    <t>Nórske fondy-Park-predaj odpad.dreva</t>
  </si>
  <si>
    <t>ŠFRB č.248-nedoplatky RZ 2021 -služby-príjem</t>
  </si>
  <si>
    <t>ŠFRB č.247-nedoplat RZ 2021 -služby-príjem</t>
  </si>
  <si>
    <t>AB Sped Bolega-Medň.hody 2022-fin.dar-,hudba</t>
  </si>
  <si>
    <t>311000-4</t>
  </si>
  <si>
    <t>72c</t>
  </si>
  <si>
    <t>TSK-grant-Festival MDH</t>
  </si>
  <si>
    <t>453000-16</t>
  </si>
  <si>
    <t>131L</t>
  </si>
  <si>
    <t>453000-17</t>
  </si>
  <si>
    <t>453000-20</t>
  </si>
  <si>
    <t>Garáže Majer-III.-nevyčerp.vklady v r.2021-použ. V r.2022</t>
  </si>
  <si>
    <t>456002-36</t>
  </si>
  <si>
    <t>72g</t>
  </si>
  <si>
    <t>Zábezpeky-Obnova hist.parku LR-záväzok</t>
  </si>
  <si>
    <t>453000-2</t>
  </si>
  <si>
    <t>72j</t>
  </si>
  <si>
    <t>Prevod zábezpeky z r.2021-Obnova hist.parku LR</t>
  </si>
  <si>
    <t>453000-3</t>
  </si>
  <si>
    <t>Prevod mýlnej platby z r.2021-Zbynek Viskup-farby let.kino</t>
  </si>
  <si>
    <t>312001-29</t>
  </si>
  <si>
    <t>Voľby OSO VUC 2022-transfer</t>
  </si>
  <si>
    <t>312012-26</t>
  </si>
  <si>
    <t>ZŠ-Spolu múdrejší 3-z MV SR-transfer</t>
  </si>
  <si>
    <t>312012-28</t>
  </si>
  <si>
    <t>PK-ZŠ-príspevok na učebnice-cudzie jazyky-nenormatívne</t>
  </si>
  <si>
    <t>11UA</t>
  </si>
  <si>
    <t>MVSR-Ukrajina-prísp.pre odídencov-transfer</t>
  </si>
  <si>
    <t>312012-30</t>
  </si>
  <si>
    <t>ZŠ-Európsky normatív-Ukrajina-MVSR-transfer</t>
  </si>
  <si>
    <t>322002-05</t>
  </si>
  <si>
    <t>MDaV SR-dotácia na Územný plán obce</t>
  </si>
  <si>
    <t>Stylle Karate-vratka nespotrebovanej dotácie za r.2021 - do rozp.obce</t>
  </si>
  <si>
    <t>Garáže Majer II.etapa 2021-vklady od budúcich vlastníkov</t>
  </si>
  <si>
    <t>rozp.ZŠ-Základná škola LR-prevod nevyčerp.prostriedkov z r. 2021-zostatok potravin.účtu bez ŠR</t>
  </si>
  <si>
    <t>rozp.MŠ-Mater.škola LR-prevod nevyčerp.prostriedkov z r. 2021-zostatok potravin.účtu bez ŠR</t>
  </si>
  <si>
    <t>rozp.MŠ-Mater.škola LR-prevod nevyčerp.prostriedkov z r. 2021-zostatok vlast.príjmov</t>
  </si>
  <si>
    <t>Prevod nevyčerp.dotácie zo ŠR  z r.2021-Obnova hist.parku LR-PD-kapitály</t>
  </si>
  <si>
    <t>ZŠ-nenormatívne -vzdelávacie poukazy 12/21-nevyčerp.dotácia-spotrebovaná do 03/22-prevod na ZŠ</t>
  </si>
  <si>
    <t>ZŠ-nenormatívne -dopravné 12/21-nevyčerp.dotácia-spotrebovaná do 03/22-prevod na ZŠ</t>
  </si>
  <si>
    <t>ZŠ-nespotrebovaná dotácia-strava zadarmo z.r.2021-vratka na ÚPSVaR- v 01/22</t>
  </si>
  <si>
    <t>MŠ-nespotrebovaná dotácia-strava zadarmo z.r.2021-vratka na ÚPSVaR- v 01/22</t>
  </si>
  <si>
    <t>633013-2</t>
  </si>
  <si>
    <t>Software-výdavky súvis.s obstar.licencii</t>
  </si>
  <si>
    <t>637014-2</t>
  </si>
  <si>
    <t>Ceniny-nákup stravných lístkov</t>
  </si>
  <si>
    <t>637026-2</t>
  </si>
  <si>
    <t>Voľby-odmena na dohodu</t>
  </si>
  <si>
    <t>Správa OcU-Voľby-odvody z dohody o prac.činn.</t>
  </si>
  <si>
    <t>Štat.úrad-Sčítanie obyvateľov-vratka neminutej dotácie z r.2021</t>
  </si>
  <si>
    <t>Priestory-Rýchle občerstvenie-plyn</t>
  </si>
  <si>
    <t>632001-13</t>
  </si>
  <si>
    <t>Sociálny byt Uhrovecká č.42-el.energia</t>
  </si>
  <si>
    <t>Detské ihriská- materiál-krb a detské prvky-v HH a Súhradka</t>
  </si>
  <si>
    <t>633006-5</t>
  </si>
  <si>
    <t>Lavičky Staré dvory</t>
  </si>
  <si>
    <t>Priestory Telocvične Súhradka-opravy</t>
  </si>
  <si>
    <t>Oprava hrobu Jána Bártu</t>
  </si>
  <si>
    <t>Ul.Záhradná-parkové miesta a stojiská</t>
  </si>
  <si>
    <t>Háj-prekládka vodovodných prípojok</t>
  </si>
  <si>
    <t>Zdravot.stredisko-čistenie odpad.kanalizácie</t>
  </si>
  <si>
    <t>Ledrov-technická a personál.výpomoc pri kosení v obci</t>
  </si>
  <si>
    <t>ÚPD-odborný posudok</t>
  </si>
  <si>
    <t>Vybud.centra int.zdravot.starostl.-čalunenie dverí</t>
  </si>
  <si>
    <t>Zdravotné stredisko LR-revízie</t>
  </si>
  <si>
    <t>Rekonštr.historického parku-vratka zábezpeky</t>
  </si>
  <si>
    <t>Covid 19-testovanie zamestnancov-na dohodu</t>
  </si>
  <si>
    <t>Covid 19-odvody z dohody</t>
  </si>
  <si>
    <t xml:space="preserve">      -PZ LR-prac.odevy</t>
  </si>
  <si>
    <t>PZ HH-prac.odevy</t>
  </si>
  <si>
    <t>DHZ LR-výmena oplotenia</t>
  </si>
  <si>
    <t>PZ H.Hôrka-Popl. rádiostanica,STK</t>
  </si>
  <si>
    <t>Prenájom pozemku na býv.pošte-na sklad materiálu</t>
  </si>
  <si>
    <t>Recyklácia textilu</t>
  </si>
  <si>
    <t>MŠ-obec-bezpl.strava zo ŠR-vratka nevyčerp.dotácie za r.2021 do ŠR</t>
  </si>
  <si>
    <t>Kúpalisko-voda</t>
  </si>
  <si>
    <t>KD Medné-staveb.dozor-odvody z dohody</t>
  </si>
  <si>
    <t>26.roč.Festival MDH-odvody z dohod</t>
  </si>
  <si>
    <t>Obecná knižnica-odvody z dohod</t>
  </si>
  <si>
    <t>Knižnica-vybavenie</t>
  </si>
  <si>
    <t>Knižnica-úprava priestorov</t>
  </si>
  <si>
    <t>Knižnica-odmeny na dohodu</t>
  </si>
  <si>
    <t>KD Medné-prístrešok-stavebný dozor-odmena na dohodu</t>
  </si>
  <si>
    <t>26.roč.Festival MDH-odmeny na dohody</t>
  </si>
  <si>
    <t>26.roč.Festival MDH-Plagáty,DVD,fotoslužba</t>
  </si>
  <si>
    <t>Kaplnka Sv,Anny-záhrad.domček</t>
  </si>
  <si>
    <t>633006-12</t>
  </si>
  <si>
    <t>Veľkonočná výzdoba</t>
  </si>
  <si>
    <t>Knižnica-knihy</t>
  </si>
  <si>
    <t>26.roč.Festival MDH-občerstvenie</t>
  </si>
  <si>
    <t>Sklársky monument na Námestí LR</t>
  </si>
  <si>
    <t xml:space="preserve">Obnova a revit.historic.parku LR-bežné výdavky- obce na projekte NF   </t>
  </si>
  <si>
    <t>Vyb.den.stacionára-pripoj.popl.el.energia</t>
  </si>
  <si>
    <t>Ukrajina-ubytovanie odídenca,materiál,deky a iné</t>
  </si>
  <si>
    <t>11UA,41</t>
  </si>
  <si>
    <t>Prevoz občana-Gašpárka</t>
  </si>
  <si>
    <t>Požiarna zbrojnica HH-plynofikácia-príprav.a proj.práce,zateplenie</t>
  </si>
  <si>
    <t>01,1,0</t>
  </si>
  <si>
    <t>Budova OcÚ č.32-nákup plynového kondenzačného kotla</t>
  </si>
  <si>
    <t>DHZ HH-kompletná hasičská striekačka</t>
  </si>
  <si>
    <t>Obnova hist.parku LR-elektrická nákladná trojkolka</t>
  </si>
  <si>
    <t>Denný stacionár LR-PD</t>
  </si>
  <si>
    <t>Monitoring kanalizácie Háj-podklad pre PD</t>
  </si>
  <si>
    <t>Oplotenie-futbal.areál ŠK</t>
  </si>
  <si>
    <t>Chodník Ul.Púchovská- HH-vyjadrenia, projekt,nasvietenie prechodu pre chodcov</t>
  </si>
  <si>
    <t>Kolumbárium-Cintorín v obci LR-vybudovanie</t>
  </si>
  <si>
    <t>Zeleň-nákup techniky</t>
  </si>
  <si>
    <t>Zdravotné stredisko LR-opravy-vrchné podlažie</t>
  </si>
  <si>
    <t>Priestory-po rehabilitácii-energie</t>
  </si>
  <si>
    <t xml:space="preserve">                   - odmeny na dohodu-vyplatené cez komisie</t>
  </si>
  <si>
    <t>Klub dôchodcov LR - el.energia-účtované na kúpalisku LR</t>
  </si>
  <si>
    <t>prevod z obce z r.2021-MŠ-Predškolská12/21-nevyčerp.dotácia-spotrebovaná do 03/22-prevod na MŠ</t>
  </si>
  <si>
    <t>MŠ-ÚPSVaR-bezplatná strava-predškolská-2022</t>
  </si>
  <si>
    <t>Nenormatívne bežné výdavky - ZŠ-cudzie jazyky-nákup učebníc</t>
  </si>
  <si>
    <t>ZŠ-Spolu múdrejší 3-dotácia-dotácia z MV SR-bežný transfer</t>
  </si>
  <si>
    <t>ZŠ-Európsky normatív-Ukrajina</t>
  </si>
  <si>
    <t>ZŠ-výdavky za stravu žiakov-bezpl-/z dotácie zo ŠR v r.2022</t>
  </si>
  <si>
    <t>ZŠ-normatívne 12/21-nevyčerp.dotácia-spotrebovaná do 03/22-prevod na ZŠ</t>
  </si>
  <si>
    <t>1.5.</t>
  </si>
  <si>
    <t xml:space="preserve">Výdavky-Voľby OSO VUC 2022-bežné výdavky    </t>
  </si>
  <si>
    <t>ZŠ-výdavky z rozpočtu obce na opravu strechy telocvične a kanalizácie v pavilóne B-hav.stav</t>
  </si>
  <si>
    <t>ZŠ-r,22-výdavky z rozpočtu obce na preklen.času poskytnutia prostriedk.z MPC-na asistentov učiteľa-zmluva</t>
  </si>
  <si>
    <r>
      <t>Z</t>
    </r>
    <r>
      <rPr>
        <sz val="7"/>
        <rFont val="Arial CE"/>
        <family val="2"/>
        <charset val="238"/>
      </rPr>
      <t>Š-vratka-fin.prostr.poskytn.z rozpočtu obce v r.21 na preklen.času poskytnutia prostriedk.z MPC</t>
    </r>
  </si>
  <si>
    <t>V Lednických Rovniach 21.11.2022                                                     Mgr. Marian Horečný</t>
  </si>
  <si>
    <t xml:space="preserve">ZŠ ŠJ a ŠKD-Odmeny zamestancov-KZ dod.1-bež.výdavky fin.z rozp.obce-z podiel.daní obce </t>
  </si>
  <si>
    <t>11E1-E5</t>
  </si>
  <si>
    <t>11E1,131L</t>
  </si>
  <si>
    <t>72g,131L</t>
  </si>
  <si>
    <t>41,46,43</t>
  </si>
  <si>
    <t xml:space="preserve">MŠ,ŠJ-origi.kompet.-bežné výdavky financ. z rozp.obce-z podiel.daní obce,dopl.na odmeny         </t>
  </si>
  <si>
    <t>Prístavba a staveb.úpr.MŠ-dobropis od dodávateľa prác-za protipožiar.dvere-vratka</t>
  </si>
  <si>
    <t>Cintoríny LR, HH, Medné-materiál,výmena okien a dverí HH-Dom smútku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</si>
</sst>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sz val="8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9"/>
      <color rgb="FF0000FF"/>
      <name val="Arial CE"/>
      <family val="2"/>
      <charset val="238"/>
    </font>
    <font>
      <b/>
      <sz val="10"/>
      <color rgb="FF0000FF"/>
      <name val="Arial CE"/>
      <family val="2"/>
      <charset val="238"/>
    </font>
    <font>
      <b/>
      <sz val="12"/>
      <color rgb="FF0000FF"/>
      <name val="Arial CE"/>
      <family val="2"/>
      <charset val="238"/>
    </font>
    <font>
      <sz val="12"/>
      <color rgb="FFFF000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D60093"/>
      <name val="Arial CE"/>
      <family val="2"/>
      <charset val="238"/>
    </font>
    <font>
      <b/>
      <sz val="11"/>
      <color rgb="FF0000FF"/>
      <name val="Arial CE"/>
      <family val="2"/>
      <charset val="238"/>
    </font>
    <font>
      <sz val="10"/>
      <color rgb="FF0000FF"/>
      <name val="Arial CE"/>
      <family val="2"/>
      <charset val="238"/>
    </font>
    <font>
      <b/>
      <u/>
      <sz val="12"/>
      <color rgb="FF0000FF"/>
      <name val="Arial CE"/>
      <family val="2"/>
      <charset val="238"/>
    </font>
    <font>
      <sz val="7"/>
      <name val="Arial CE"/>
      <family val="2"/>
      <charset val="238"/>
    </font>
    <font>
      <sz val="10"/>
      <color rgb="FF009900"/>
      <name val="Arial CE"/>
      <family val="2"/>
      <charset val="238"/>
    </font>
    <font>
      <sz val="10"/>
      <color rgb="FF7030A0"/>
      <name val="Arial CE"/>
      <family val="2"/>
      <charset val="238"/>
    </font>
    <font>
      <sz val="8"/>
      <color rgb="FF7030A0"/>
      <name val="Arial CE"/>
      <family val="2"/>
      <charset val="238"/>
    </font>
    <font>
      <b/>
      <sz val="12"/>
      <color rgb="FF0000FF"/>
      <name val="Arial CE"/>
      <family val="2"/>
      <charset val="238"/>
    </font>
    <font>
      <b/>
      <u/>
      <sz val="12"/>
      <name val="Arial CE"/>
      <family val="2"/>
      <charset val="238"/>
    </font>
    <font>
      <b/>
      <sz val="10"/>
      <color rgb="FF00990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rgb="FF0000FF"/>
      <name val="Arial CE"/>
      <family val="2"/>
      <charset val="238"/>
    </font>
    <font>
      <sz val="11"/>
      <color rgb="FF0000FF"/>
      <name val="Arial CE"/>
      <family val="2"/>
      <charset val="238"/>
    </font>
    <font>
      <b/>
      <sz val="10"/>
      <color rgb="FFFF0066"/>
      <name val="Arial CE"/>
      <family val="2"/>
      <charset val="238"/>
    </font>
    <font>
      <sz val="10"/>
      <color rgb="FFFF0066"/>
      <name val="Arial CE"/>
      <family val="2"/>
      <charset val="238"/>
    </font>
    <font>
      <sz val="12"/>
      <color rgb="FF0000FF"/>
      <name val="Arial CE"/>
      <family val="2"/>
      <charset val="238"/>
    </font>
    <font>
      <b/>
      <sz val="12"/>
      <color rgb="FFFF0066"/>
      <name val="Arial CE"/>
      <family val="2"/>
      <charset val="238"/>
    </font>
    <font>
      <sz val="12"/>
      <color rgb="FF009900"/>
      <name val="Arial CE"/>
      <family val="2"/>
      <charset val="238"/>
    </font>
    <font>
      <b/>
      <i/>
      <sz val="10"/>
      <color rgb="FF009900"/>
      <name val="Arial CE"/>
      <family val="2"/>
      <charset val="238"/>
    </font>
    <font>
      <sz val="11"/>
      <color rgb="FF009900"/>
      <name val="Arial CE"/>
      <family val="2"/>
      <charset val="238"/>
    </font>
    <font>
      <sz val="12"/>
      <color rgb="FFFF0066"/>
      <name val="Arial CE"/>
      <family val="2"/>
      <charset val="238"/>
    </font>
    <font>
      <b/>
      <sz val="11"/>
      <color rgb="FFFF0066"/>
      <name val="Arial CE"/>
      <family val="2"/>
      <charset val="238"/>
    </font>
    <font>
      <b/>
      <u/>
      <sz val="9"/>
      <color rgb="FF0000FF"/>
      <name val="Arial CE"/>
      <family val="2"/>
      <charset val="238"/>
    </font>
    <font>
      <b/>
      <sz val="10"/>
      <color rgb="FF7030A0"/>
      <name val="Arial CE"/>
      <family val="2"/>
      <charset val="238"/>
    </font>
    <font>
      <sz val="9"/>
      <color rgb="FF7030A0"/>
      <name val="Arial CE"/>
      <family val="2"/>
      <charset val="238"/>
    </font>
    <font>
      <b/>
      <i/>
      <sz val="10"/>
      <color rgb="FF7030A0"/>
      <name val="Arial CE"/>
      <family val="2"/>
      <charset val="238"/>
    </font>
    <font>
      <b/>
      <u/>
      <sz val="9"/>
      <name val="Arial CE"/>
      <family val="2"/>
      <charset val="238"/>
    </font>
    <font>
      <b/>
      <i/>
      <sz val="10"/>
      <color rgb="FF009900"/>
      <name val="Arial CE"/>
      <charset val="238"/>
    </font>
    <font>
      <b/>
      <i/>
      <sz val="10"/>
      <name val="Arial CE"/>
      <charset val="238"/>
    </font>
    <font>
      <b/>
      <sz val="10"/>
      <color rgb="FF7030A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9"/>
      <color rgb="FFFF0000"/>
      <name val="Arial CE"/>
      <family val="2"/>
      <charset val="238"/>
    </font>
    <font>
      <sz val="10"/>
      <color rgb="FF009900"/>
      <name val="Arial CE"/>
      <charset val="238"/>
    </font>
    <font>
      <b/>
      <sz val="10"/>
      <color rgb="FFFF0000"/>
      <name val="Arial CE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66FF66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1">
    <xf numFmtId="0" fontId="0" fillId="0" borderId="0" xfId="0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4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NumberFormat="1" applyFont="1" applyAlignment="1"/>
    <xf numFmtId="0" fontId="11" fillId="0" borderId="0" xfId="0" applyNumberFormat="1" applyFont="1" applyAlignment="1"/>
    <xf numFmtId="0" fontId="10" fillId="0" borderId="0" xfId="0" applyFont="1" applyBorder="1"/>
    <xf numFmtId="0" fontId="9" fillId="0" borderId="0" xfId="0" applyFont="1"/>
    <xf numFmtId="0" fontId="12" fillId="0" borderId="11" xfId="0" applyFont="1" applyBorder="1"/>
    <xf numFmtId="0" fontId="10" fillId="0" borderId="11" xfId="0" applyFont="1" applyBorder="1" applyAlignment="1">
      <alignment horizontal="right"/>
    </xf>
    <xf numFmtId="0" fontId="10" fillId="0" borderId="11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9" fontId="2" fillId="0" borderId="0" xfId="1" applyFont="1"/>
    <xf numFmtId="2" fontId="0" fillId="0" borderId="0" xfId="0" applyNumberFormat="1"/>
    <xf numFmtId="2" fontId="4" fillId="0" borderId="0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3" fillId="0" borderId="3" xfId="0" applyFont="1" applyBorder="1"/>
    <xf numFmtId="0" fontId="4" fillId="0" borderId="8" xfId="0" applyFont="1" applyBorder="1"/>
    <xf numFmtId="0" fontId="4" fillId="0" borderId="3" xfId="0" applyNumberFormat="1" applyFont="1" applyBorder="1"/>
    <xf numFmtId="0" fontId="3" fillId="0" borderId="14" xfId="0" applyFont="1" applyBorder="1"/>
    <xf numFmtId="0" fontId="4" fillId="0" borderId="3" xfId="0" applyFont="1" applyFill="1" applyBorder="1"/>
    <xf numFmtId="0" fontId="3" fillId="0" borderId="8" xfId="0" applyFont="1" applyBorder="1"/>
    <xf numFmtId="0" fontId="3" fillId="0" borderId="0" xfId="0" applyFont="1" applyBorder="1"/>
    <xf numFmtId="0" fontId="4" fillId="0" borderId="14" xfId="0" applyFont="1" applyBorder="1"/>
    <xf numFmtId="0" fontId="4" fillId="0" borderId="0" xfId="0" applyFont="1" applyFill="1" applyBorder="1"/>
    <xf numFmtId="0" fontId="3" fillId="0" borderId="16" xfId="0" applyFont="1" applyBorder="1"/>
    <xf numFmtId="0" fontId="3" fillId="0" borderId="3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/>
    <xf numFmtId="0" fontId="3" fillId="0" borderId="11" xfId="0" applyFont="1" applyBorder="1"/>
    <xf numFmtId="0" fontId="4" fillId="0" borderId="11" xfId="0" applyFont="1" applyBorder="1"/>
    <xf numFmtId="0" fontId="3" fillId="0" borderId="0" xfId="0" applyFont="1" applyFill="1" applyBorder="1"/>
    <xf numFmtId="0" fontId="14" fillId="0" borderId="0" xfId="0" applyFont="1" applyBorder="1"/>
    <xf numFmtId="0" fontId="6" fillId="0" borderId="0" xfId="0" applyFont="1" applyBorder="1"/>
    <xf numFmtId="14" fontId="3" fillId="0" borderId="3" xfId="0" applyNumberFormat="1" applyFont="1" applyBorder="1"/>
    <xf numFmtId="0" fontId="14" fillId="0" borderId="3" xfId="0" applyFont="1" applyBorder="1"/>
    <xf numFmtId="0" fontId="3" fillId="0" borderId="23" xfId="0" applyFont="1" applyBorder="1"/>
    <xf numFmtId="0" fontId="14" fillId="0" borderId="11" xfId="0" applyFont="1" applyBorder="1"/>
    <xf numFmtId="0" fontId="14" fillId="0" borderId="8" xfId="0" applyFont="1" applyBorder="1"/>
    <xf numFmtId="0" fontId="4" fillId="0" borderId="16" xfId="0" applyFont="1" applyBorder="1"/>
    <xf numFmtId="0" fontId="4" fillId="0" borderId="23" xfId="0" applyFont="1" applyBorder="1"/>
    <xf numFmtId="0" fontId="3" fillId="0" borderId="24" xfId="0" applyFont="1" applyBorder="1"/>
    <xf numFmtId="0" fontId="3" fillId="0" borderId="0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4" fillId="0" borderId="9" xfId="0" applyFont="1" applyBorder="1"/>
    <xf numFmtId="0" fontId="4" fillId="0" borderId="24" xfId="0" applyFont="1" applyBorder="1"/>
    <xf numFmtId="0" fontId="3" fillId="0" borderId="16" xfId="0" applyFont="1" applyBorder="1" applyAlignment="1">
      <alignment horizontal="right"/>
    </xf>
    <xf numFmtId="0" fontId="6" fillId="0" borderId="11" xfId="0" applyFont="1" applyBorder="1"/>
    <xf numFmtId="0" fontId="3" fillId="0" borderId="26" xfId="0" applyFont="1" applyBorder="1"/>
    <xf numFmtId="0" fontId="3" fillId="0" borderId="27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24" xfId="0" applyFont="1" applyBorder="1"/>
    <xf numFmtId="0" fontId="4" fillId="0" borderId="28" xfId="0" applyFont="1" applyBorder="1"/>
    <xf numFmtId="0" fontId="3" fillId="0" borderId="0" xfId="0" applyFont="1" applyBorder="1" applyAlignment="1">
      <alignment horizontal="center"/>
    </xf>
    <xf numFmtId="0" fontId="15" fillId="0" borderId="3" xfId="0" applyFont="1" applyBorder="1"/>
    <xf numFmtId="0" fontId="0" fillId="0" borderId="3" xfId="0" applyFont="1" applyBorder="1"/>
    <xf numFmtId="0" fontId="3" fillId="0" borderId="0" xfId="0" applyFont="1" applyFill="1" applyBorder="1" applyAlignment="1">
      <alignment horizontal="right"/>
    </xf>
    <xf numFmtId="0" fontId="0" fillId="2" borderId="0" xfId="0" applyFill="1"/>
    <xf numFmtId="0" fontId="16" fillId="0" borderId="0" xfId="0" applyFont="1"/>
    <xf numFmtId="0" fontId="13" fillId="0" borderId="0" xfId="0" applyFont="1"/>
    <xf numFmtId="14" fontId="3" fillId="0" borderId="8" xfId="0" applyNumberFormat="1" applyFont="1" applyBorder="1"/>
    <xf numFmtId="14" fontId="15" fillId="0" borderId="14" xfId="0" applyNumberFormat="1" applyFont="1" applyBorder="1"/>
    <xf numFmtId="14" fontId="3" fillId="0" borderId="24" xfId="0" applyNumberFormat="1" applyFont="1" applyBorder="1"/>
    <xf numFmtId="0" fontId="19" fillId="0" borderId="3" xfId="0" applyFont="1" applyBorder="1"/>
    <xf numFmtId="0" fontId="3" fillId="0" borderId="0" xfId="0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0" fillId="0" borderId="3" xfId="0" applyFont="1" applyBorder="1"/>
    <xf numFmtId="0" fontId="17" fillId="0" borderId="9" xfId="0" applyFont="1" applyBorder="1"/>
    <xf numFmtId="0" fontId="18" fillId="0" borderId="3" xfId="0" applyFont="1" applyBorder="1"/>
    <xf numFmtId="0" fontId="15" fillId="0" borderId="9" xfId="0" applyFont="1" applyBorder="1"/>
    <xf numFmtId="2" fontId="19" fillId="0" borderId="0" xfId="0" applyNumberFormat="1" applyFont="1"/>
    <xf numFmtId="0" fontId="2" fillId="2" borderId="15" xfId="0" applyFont="1" applyFill="1" applyBorder="1"/>
    <xf numFmtId="0" fontId="17" fillId="0" borderId="3" xfId="0" applyFont="1" applyBorder="1"/>
    <xf numFmtId="0" fontId="18" fillId="0" borderId="16" xfId="0" applyFont="1" applyBorder="1"/>
    <xf numFmtId="2" fontId="9" fillId="0" borderId="0" xfId="0" applyNumberFormat="1" applyFont="1" applyBorder="1"/>
    <xf numFmtId="0" fontId="7" fillId="2" borderId="15" xfId="0" applyFont="1" applyFill="1" applyBorder="1"/>
    <xf numFmtId="0" fontId="24" fillId="0" borderId="0" xfId="0" applyFont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" fillId="0" borderId="3" xfId="0" applyFont="1" applyBorder="1"/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" fillId="0" borderId="9" xfId="0" applyFont="1" applyFill="1" applyBorder="1"/>
    <xf numFmtId="0" fontId="17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8" fillId="0" borderId="0" xfId="0" applyNumberFormat="1" applyFont="1"/>
    <xf numFmtId="2" fontId="9" fillId="0" borderId="0" xfId="0" applyNumberFormat="1" applyFont="1"/>
    <xf numFmtId="2" fontId="9" fillId="0" borderId="0" xfId="0" applyNumberFormat="1" applyFont="1" applyAlignment="1">
      <alignment horizontal="right"/>
    </xf>
    <xf numFmtId="2" fontId="24" fillId="0" borderId="0" xfId="0" applyNumberFormat="1" applyFont="1" applyAlignment="1">
      <alignment horizontal="center"/>
    </xf>
    <xf numFmtId="2" fontId="8" fillId="0" borderId="0" xfId="0" applyNumberFormat="1" applyFont="1" applyBorder="1"/>
    <xf numFmtId="9" fontId="1" fillId="0" borderId="3" xfId="1" applyFont="1" applyBorder="1"/>
    <xf numFmtId="0" fontId="23" fillId="0" borderId="3" xfId="0" applyFont="1" applyBorder="1"/>
    <xf numFmtId="1" fontId="9" fillId="0" borderId="0" xfId="0" applyNumberFormat="1" applyFont="1"/>
    <xf numFmtId="1" fontId="22" fillId="0" borderId="0" xfId="0" applyNumberFormat="1" applyFont="1" applyBorder="1"/>
    <xf numFmtId="0" fontId="14" fillId="0" borderId="0" xfId="0" applyFont="1" applyFill="1" applyBorder="1"/>
    <xf numFmtId="0" fontId="7" fillId="2" borderId="6" xfId="0" applyFont="1" applyFill="1" applyBorder="1"/>
    <xf numFmtId="0" fontId="3" fillId="0" borderId="3" xfId="0" applyFont="1" applyFill="1" applyBorder="1"/>
    <xf numFmtId="0" fontId="17" fillId="0" borderId="3" xfId="0" applyFont="1" applyFill="1" applyBorder="1"/>
    <xf numFmtId="0" fontId="17" fillId="0" borderId="9" xfId="0" applyFont="1" applyFill="1" applyBorder="1"/>
    <xf numFmtId="0" fontId="23" fillId="0" borderId="3" xfId="0" applyFont="1" applyFill="1" applyBorder="1"/>
    <xf numFmtId="0" fontId="1" fillId="0" borderId="37" xfId="0" applyFont="1" applyFill="1" applyBorder="1"/>
    <xf numFmtId="0" fontId="3" fillId="4" borderId="1" xfId="0" applyFont="1" applyFill="1" applyBorder="1" applyAlignment="1">
      <alignment horizontal="center"/>
    </xf>
    <xf numFmtId="2" fontId="22" fillId="0" borderId="0" xfId="0" applyNumberFormat="1" applyFont="1"/>
    <xf numFmtId="0" fontId="27" fillId="0" borderId="0" xfId="0" applyFont="1"/>
    <xf numFmtId="0" fontId="3" fillId="4" borderId="5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7" fillId="0" borderId="3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0" fontId="9" fillId="0" borderId="8" xfId="0" applyFont="1" applyFill="1" applyBorder="1"/>
    <xf numFmtId="0" fontId="9" fillId="0" borderId="3" xfId="0" applyFont="1" applyFill="1" applyBorder="1"/>
    <xf numFmtId="0" fontId="7" fillId="0" borderId="9" xfId="0" applyFont="1" applyFill="1" applyBorder="1"/>
    <xf numFmtId="0" fontId="17" fillId="0" borderId="9" xfId="0" applyFont="1" applyFill="1" applyBorder="1" applyAlignment="1">
      <alignment horizontal="right"/>
    </xf>
    <xf numFmtId="0" fontId="2" fillId="0" borderId="11" xfId="0" applyFont="1" applyFill="1" applyBorder="1"/>
    <xf numFmtId="0" fontId="3" fillId="0" borderId="11" xfId="0" applyFont="1" applyFill="1" applyBorder="1"/>
    <xf numFmtId="0" fontId="23" fillId="0" borderId="9" xfId="0" applyFont="1" applyFill="1" applyBorder="1"/>
    <xf numFmtId="0" fontId="7" fillId="0" borderId="16" xfId="0" applyFont="1" applyFill="1" applyBorder="1"/>
    <xf numFmtId="0" fontId="7" fillId="0" borderId="10" xfId="0" applyFont="1" applyFill="1" applyBorder="1"/>
    <xf numFmtId="0" fontId="10" fillId="0" borderId="11" xfId="0" applyFont="1" applyFill="1" applyBorder="1"/>
    <xf numFmtId="0" fontId="1" fillId="0" borderId="8" xfId="0" applyFont="1" applyFill="1" applyBorder="1" applyAlignment="1">
      <alignment horizontal="right"/>
    </xf>
    <xf numFmtId="0" fontId="1" fillId="0" borderId="8" xfId="0" applyFont="1" applyFill="1" applyBorder="1"/>
    <xf numFmtId="0" fontId="9" fillId="0" borderId="9" xfId="0" applyFont="1" applyFill="1" applyBorder="1"/>
    <xf numFmtId="0" fontId="10" fillId="0" borderId="0" xfId="0" applyFont="1" applyFill="1" applyBorder="1"/>
    <xf numFmtId="0" fontId="22" fillId="0" borderId="0" xfId="0" applyFont="1"/>
    <xf numFmtId="0" fontId="0" fillId="0" borderId="3" xfId="0" applyBorder="1"/>
    <xf numFmtId="0" fontId="0" fillId="0" borderId="9" xfId="0" applyFont="1" applyBorder="1"/>
    <xf numFmtId="0" fontId="31" fillId="0" borderId="0" xfId="0" applyFont="1"/>
    <xf numFmtId="9" fontId="2" fillId="0" borderId="0" xfId="0" applyNumberFormat="1" applyFont="1"/>
    <xf numFmtId="0" fontId="32" fillId="0" borderId="3" xfId="0" applyFont="1" applyFill="1" applyBorder="1"/>
    <xf numFmtId="0" fontId="30" fillId="0" borderId="0" xfId="0" applyFont="1" applyBorder="1" applyAlignment="1">
      <alignment horizontal="center"/>
    </xf>
    <xf numFmtId="0" fontId="34" fillId="0" borderId="0" xfId="0" applyFont="1" applyBorder="1"/>
    <xf numFmtId="1" fontId="29" fillId="0" borderId="0" xfId="0" applyNumberFormat="1" applyFont="1" applyFill="1" applyBorder="1"/>
    <xf numFmtId="1" fontId="29" fillId="3" borderId="18" xfId="0" applyNumberFormat="1" applyFont="1" applyFill="1" applyBorder="1"/>
    <xf numFmtId="1" fontId="35" fillId="0" borderId="0" xfId="0" applyNumberFormat="1" applyFont="1" applyBorder="1"/>
    <xf numFmtId="1" fontId="28" fillId="0" borderId="0" xfId="0" applyNumberFormat="1" applyFont="1" applyFill="1" applyBorder="1"/>
    <xf numFmtId="0" fontId="30" fillId="0" borderId="0" xfId="0" applyFont="1" applyBorder="1"/>
    <xf numFmtId="0" fontId="10" fillId="0" borderId="0" xfId="0" applyFont="1"/>
    <xf numFmtId="0" fontId="3" fillId="0" borderId="14" xfId="0" applyFont="1" applyFill="1" applyBorder="1"/>
    <xf numFmtId="0" fontId="1" fillId="0" borderId="14" xfId="0" applyFont="1" applyBorder="1"/>
    <xf numFmtId="16" fontId="3" fillId="0" borderId="8" xfId="0" applyNumberFormat="1" applyFont="1" applyBorder="1"/>
    <xf numFmtId="0" fontId="37" fillId="0" borderId="3" xfId="0" applyFont="1" applyBorder="1" applyAlignment="1">
      <alignment horizontal="right"/>
    </xf>
    <xf numFmtId="0" fontId="1" fillId="0" borderId="8" xfId="0" applyFont="1" applyBorder="1"/>
    <xf numFmtId="0" fontId="3" fillId="0" borderId="9" xfId="0" applyFont="1" applyBorder="1" applyAlignment="1">
      <alignment horizontal="right"/>
    </xf>
    <xf numFmtId="0" fontId="18" fillId="0" borderId="3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8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25" xfId="0" applyFont="1" applyBorder="1"/>
    <xf numFmtId="0" fontId="18" fillId="0" borderId="3" xfId="0" applyFont="1" applyFill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18" fillId="0" borderId="0" xfId="0" applyFont="1"/>
    <xf numFmtId="0" fontId="18" fillId="0" borderId="37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5" fillId="0" borderId="0" xfId="0" applyFont="1" applyBorder="1"/>
    <xf numFmtId="0" fontId="10" fillId="0" borderId="33" xfId="0" applyFont="1" applyBorder="1" applyAlignment="1">
      <alignment horizontal="center"/>
    </xf>
    <xf numFmtId="0" fontId="21" fillId="0" borderId="34" xfId="0" applyFont="1" applyBorder="1"/>
    <xf numFmtId="0" fontId="10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2" fontId="35" fillId="6" borderId="3" xfId="0" applyNumberFormat="1" applyFont="1" applyFill="1" applyBorder="1"/>
    <xf numFmtId="11" fontId="23" fillId="0" borderId="9" xfId="0" applyNumberFormat="1" applyFont="1" applyFill="1" applyBorder="1"/>
    <xf numFmtId="0" fontId="39" fillId="0" borderId="9" xfId="0" applyFont="1" applyFill="1" applyBorder="1" applyAlignment="1">
      <alignment horizontal="right"/>
    </xf>
    <xf numFmtId="0" fontId="39" fillId="0" borderId="9" xfId="0" applyFont="1" applyFill="1" applyBorder="1"/>
    <xf numFmtId="0" fontId="40" fillId="0" borderId="9" xfId="0" applyFont="1" applyFill="1" applyBorder="1"/>
    <xf numFmtId="0" fontId="2" fillId="8" borderId="0" xfId="0" applyFont="1" applyFill="1" applyBorder="1"/>
    <xf numFmtId="0" fontId="3" fillId="8" borderId="0" xfId="0" applyFont="1" applyFill="1" applyBorder="1" applyAlignment="1">
      <alignment horizontal="right"/>
    </xf>
    <xf numFmtId="0" fontId="3" fillId="8" borderId="0" xfId="0" applyFont="1" applyFill="1" applyBorder="1"/>
    <xf numFmtId="0" fontId="2" fillId="8" borderId="18" xfId="0" applyFont="1" applyFill="1" applyBorder="1" applyAlignment="1">
      <alignment horizontal="center"/>
    </xf>
    <xf numFmtId="0" fontId="30" fillId="6" borderId="13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15" xfId="0" applyFont="1" applyFill="1" applyBorder="1"/>
    <xf numFmtId="0" fontId="2" fillId="3" borderId="15" xfId="0" applyFont="1" applyFill="1" applyBorder="1" applyAlignment="1"/>
    <xf numFmtId="0" fontId="0" fillId="3" borderId="15" xfId="0" applyFill="1" applyBorder="1"/>
    <xf numFmtId="0" fontId="0" fillId="3" borderId="18" xfId="0" applyFill="1" applyBorder="1"/>
    <xf numFmtId="1" fontId="33" fillId="9" borderId="3" xfId="0" applyNumberFormat="1" applyFont="1" applyFill="1" applyBorder="1"/>
    <xf numFmtId="1" fontId="29" fillId="10" borderId="13" xfId="0" applyNumberFormat="1" applyFont="1" applyFill="1" applyBorder="1"/>
    <xf numFmtId="1" fontId="29" fillId="9" borderId="18" xfId="0" applyNumberFormat="1" applyFont="1" applyFill="1" applyBorder="1"/>
    <xf numFmtId="1" fontId="29" fillId="9" borderId="13" xfId="0" applyNumberFormat="1" applyFont="1" applyFill="1" applyBorder="1"/>
    <xf numFmtId="2" fontId="38" fillId="6" borderId="3" xfId="0" applyNumberFormat="1" applyFont="1" applyFill="1" applyBorder="1"/>
    <xf numFmtId="0" fontId="41" fillId="0" borderId="0" xfId="0" applyFont="1" applyBorder="1" applyAlignment="1">
      <alignment horizontal="center"/>
    </xf>
    <xf numFmtId="0" fontId="45" fillId="0" borderId="0" xfId="0" applyFont="1" applyBorder="1"/>
    <xf numFmtId="0" fontId="2" fillId="11" borderId="13" xfId="0" applyFont="1" applyFill="1" applyBorder="1" applyAlignment="1">
      <alignment horizontal="center"/>
    </xf>
    <xf numFmtId="1" fontId="1" fillId="0" borderId="3" xfId="0" applyNumberFormat="1" applyFont="1" applyFill="1" applyBorder="1"/>
    <xf numFmtId="1" fontId="1" fillId="0" borderId="3" xfId="0" applyNumberFormat="1" applyFont="1" applyBorder="1"/>
    <xf numFmtId="1" fontId="3" fillId="0" borderId="3" xfId="0" applyNumberFormat="1" applyFont="1" applyBorder="1"/>
    <xf numFmtId="1" fontId="1" fillId="0" borderId="0" xfId="0" applyNumberFormat="1" applyFont="1" applyBorder="1"/>
    <xf numFmtId="1" fontId="3" fillId="0" borderId="3" xfId="0" applyNumberFormat="1" applyFont="1" applyFill="1" applyBorder="1"/>
    <xf numFmtId="1" fontId="1" fillId="0" borderId="0" xfId="0" applyNumberFormat="1" applyFont="1" applyFill="1" applyBorder="1"/>
    <xf numFmtId="1" fontId="3" fillId="0" borderId="0" xfId="0" applyNumberFormat="1" applyFont="1" applyFill="1" applyBorder="1"/>
    <xf numFmtId="1" fontId="1" fillId="0" borderId="9" xfId="0" applyNumberFormat="1" applyFont="1" applyFill="1" applyBorder="1"/>
    <xf numFmtId="1" fontId="1" fillId="0" borderId="9" xfId="0" applyNumberFormat="1" applyFont="1" applyBorder="1"/>
    <xf numFmtId="1" fontId="1" fillId="0" borderId="0" xfId="0" applyNumberFormat="1" applyFont="1" applyFill="1"/>
    <xf numFmtId="0" fontId="44" fillId="0" borderId="0" xfId="0" applyFont="1" applyBorder="1"/>
    <xf numFmtId="1" fontId="46" fillId="0" borderId="0" xfId="0" applyNumberFormat="1" applyFont="1"/>
    <xf numFmtId="1" fontId="47" fillId="0" borderId="3" xfId="0" applyNumberFormat="1" applyFont="1" applyFill="1" applyBorder="1"/>
    <xf numFmtId="1" fontId="47" fillId="9" borderId="3" xfId="0" applyNumberFormat="1" applyFont="1" applyFill="1" applyBorder="1"/>
    <xf numFmtId="1" fontId="47" fillId="9" borderId="9" xfId="0" applyNumberFormat="1" applyFont="1" applyFill="1" applyBorder="1"/>
    <xf numFmtId="0" fontId="30" fillId="5" borderId="6" xfId="0" applyFont="1" applyFill="1" applyBorder="1"/>
    <xf numFmtId="0" fontId="49" fillId="5" borderId="15" xfId="0" applyFont="1" applyFill="1" applyBorder="1"/>
    <xf numFmtId="0" fontId="30" fillId="5" borderId="15" xfId="0" applyFont="1" applyFill="1" applyBorder="1"/>
    <xf numFmtId="0" fontId="35" fillId="5" borderId="15" xfId="0" applyFont="1" applyFill="1" applyBorder="1"/>
    <xf numFmtId="0" fontId="47" fillId="0" borderId="9" xfId="0" applyFont="1" applyFill="1" applyBorder="1"/>
    <xf numFmtId="0" fontId="47" fillId="0" borderId="3" xfId="0" applyFont="1" applyFill="1" applyBorder="1"/>
    <xf numFmtId="0" fontId="51" fillId="0" borderId="3" xfId="0" applyFont="1" applyFill="1" applyBorder="1"/>
    <xf numFmtId="0" fontId="52" fillId="0" borderId="3" xfId="0" applyFont="1" applyFill="1" applyBorder="1" applyAlignment="1">
      <alignment horizontal="right"/>
    </xf>
    <xf numFmtId="0" fontId="52" fillId="0" borderId="3" xfId="0" applyFont="1" applyFill="1" applyBorder="1"/>
    <xf numFmtId="0" fontId="53" fillId="0" borderId="8" xfId="0" applyFont="1" applyFill="1" applyBorder="1"/>
    <xf numFmtId="0" fontId="52" fillId="0" borderId="8" xfId="0" applyFont="1" applyFill="1" applyBorder="1"/>
    <xf numFmtId="0" fontId="52" fillId="0" borderId="11" xfId="0" applyFont="1" applyFill="1" applyBorder="1"/>
    <xf numFmtId="1" fontId="38" fillId="9" borderId="3" xfId="0" applyNumberFormat="1" applyFont="1" applyFill="1" applyBorder="1"/>
    <xf numFmtId="0" fontId="53" fillId="0" borderId="3" xfId="0" applyFont="1" applyFill="1" applyBorder="1"/>
    <xf numFmtId="0" fontId="30" fillId="0" borderId="6" xfId="0" applyFont="1" applyBorder="1"/>
    <xf numFmtId="0" fontId="35" fillId="0" borderId="15" xfId="0" applyFont="1" applyBorder="1"/>
    <xf numFmtId="0" fontId="30" fillId="0" borderId="7" xfId="0" applyFont="1" applyBorder="1"/>
    <xf numFmtId="0" fontId="29" fillId="0" borderId="0" xfId="0" applyFont="1" applyBorder="1"/>
    <xf numFmtId="0" fontId="29" fillId="0" borderId="15" xfId="0" applyFont="1" applyBorder="1"/>
    <xf numFmtId="0" fontId="30" fillId="3" borderId="15" xfId="0" applyFont="1" applyFill="1" applyBorder="1" applyAlignment="1"/>
    <xf numFmtId="0" fontId="47" fillId="0" borderId="3" xfId="0" applyFont="1" applyBorder="1"/>
    <xf numFmtId="0" fontId="47" fillId="0" borderId="9" xfId="0" applyFont="1" applyBorder="1"/>
    <xf numFmtId="0" fontId="43" fillId="0" borderId="14" xfId="0" applyFont="1" applyBorder="1"/>
    <xf numFmtId="0" fontId="52" fillId="0" borderId="3" xfId="0" applyFont="1" applyBorder="1"/>
    <xf numFmtId="1" fontId="38" fillId="9" borderId="16" xfId="0" applyNumberFormat="1" applyFont="1" applyFill="1" applyBorder="1"/>
    <xf numFmtId="0" fontId="52" fillId="0" borderId="4" xfId="0" applyFont="1" applyBorder="1"/>
    <xf numFmtId="0" fontId="43" fillId="0" borderId="24" xfId="0" applyFont="1" applyBorder="1"/>
    <xf numFmtId="0" fontId="52" fillId="0" borderId="8" xfId="0" applyFont="1" applyBorder="1"/>
    <xf numFmtId="0" fontId="52" fillId="0" borderId="11" xfId="0" applyFont="1" applyBorder="1"/>
    <xf numFmtId="0" fontId="33" fillId="0" borderId="36" xfId="0" applyFont="1" applyBorder="1"/>
    <xf numFmtId="0" fontId="33" fillId="0" borderId="3" xfId="0" applyFont="1" applyBorder="1"/>
    <xf numFmtId="1" fontId="33" fillId="9" borderId="16" xfId="0" applyNumberFormat="1" applyFont="1" applyFill="1" applyBorder="1"/>
    <xf numFmtId="1" fontId="33" fillId="9" borderId="3" xfId="0" applyNumberFormat="1" applyFont="1" applyFill="1" applyBorder="1" applyAlignment="1">
      <alignment horizontal="right"/>
    </xf>
    <xf numFmtId="0" fontId="33" fillId="0" borderId="9" xfId="0" applyFont="1" applyBorder="1"/>
    <xf numFmtId="0" fontId="30" fillId="2" borderId="29" xfId="0" applyFont="1" applyFill="1" applyBorder="1"/>
    <xf numFmtId="0" fontId="49" fillId="2" borderId="15" xfId="0" applyFont="1" applyFill="1" applyBorder="1"/>
    <xf numFmtId="0" fontId="30" fillId="2" borderId="20" xfId="0" applyFont="1" applyFill="1" applyBorder="1" applyAlignment="1">
      <alignment horizontal="right"/>
    </xf>
    <xf numFmtId="0" fontId="30" fillId="2" borderId="20" xfId="0" applyFont="1" applyFill="1" applyBorder="1"/>
    <xf numFmtId="0" fontId="30" fillId="2" borderId="30" xfId="0" applyFont="1" applyFill="1" applyBorder="1"/>
    <xf numFmtId="0" fontId="30" fillId="2" borderId="21" xfId="0" applyFont="1" applyFill="1" applyBorder="1"/>
    <xf numFmtId="0" fontId="34" fillId="0" borderId="31" xfId="0" applyFont="1" applyBorder="1"/>
    <xf numFmtId="0" fontId="46" fillId="0" borderId="22" xfId="0" applyFont="1" applyBorder="1"/>
    <xf numFmtId="0" fontId="34" fillId="0" borderId="32" xfId="0" applyFont="1" applyBorder="1"/>
    <xf numFmtId="0" fontId="46" fillId="0" borderId="17" xfId="0" applyFont="1" applyBorder="1"/>
    <xf numFmtId="0" fontId="34" fillId="0" borderId="6" xfId="0" applyFont="1" applyBorder="1"/>
    <xf numFmtId="0" fontId="46" fillId="0" borderId="15" xfId="0" applyFont="1" applyBorder="1"/>
    <xf numFmtId="0" fontId="34" fillId="0" borderId="15" xfId="0" applyFont="1" applyBorder="1"/>
    <xf numFmtId="0" fontId="46" fillId="0" borderId="18" xfId="0" applyFont="1" applyBorder="1"/>
    <xf numFmtId="0" fontId="34" fillId="0" borderId="33" xfId="0" applyFont="1" applyBorder="1"/>
    <xf numFmtId="0" fontId="46" fillId="0" borderId="19" xfId="0" applyFont="1" applyBorder="1"/>
    <xf numFmtId="0" fontId="34" fillId="0" borderId="19" xfId="0" applyFont="1" applyBorder="1"/>
    <xf numFmtId="0" fontId="46" fillId="0" borderId="12" xfId="0" applyFont="1" applyBorder="1"/>
    <xf numFmtId="0" fontId="29" fillId="0" borderId="0" xfId="0" applyFont="1" applyFill="1" applyBorder="1"/>
    <xf numFmtId="0" fontId="34" fillId="0" borderId="34" xfId="0" applyFont="1" applyBorder="1"/>
    <xf numFmtId="0" fontId="34" fillId="0" borderId="22" xfId="0" applyFont="1" applyBorder="1"/>
    <xf numFmtId="0" fontId="50" fillId="2" borderId="6" xfId="0" applyFont="1" applyFill="1" applyBorder="1"/>
    <xf numFmtId="0" fontId="54" fillId="2" borderId="15" xfId="0" applyFont="1" applyFill="1" applyBorder="1"/>
    <xf numFmtId="0" fontId="50" fillId="2" borderId="15" xfId="0" applyFont="1" applyFill="1" applyBorder="1"/>
    <xf numFmtId="0" fontId="54" fillId="2" borderId="18" xfId="0" applyFont="1" applyFill="1" applyBorder="1"/>
    <xf numFmtId="2" fontId="47" fillId="6" borderId="13" xfId="0" applyNumberFormat="1" applyFont="1" applyFill="1" applyBorder="1"/>
    <xf numFmtId="0" fontId="55" fillId="2" borderId="6" xfId="0" applyFont="1" applyFill="1" applyBorder="1"/>
    <xf numFmtId="0" fontId="50" fillId="2" borderId="18" xfId="0" applyFont="1" applyFill="1" applyBorder="1"/>
    <xf numFmtId="1" fontId="47" fillId="9" borderId="13" xfId="0" applyNumberFormat="1" applyFont="1" applyFill="1" applyBorder="1"/>
    <xf numFmtId="1" fontId="47" fillId="9" borderId="18" xfId="0" applyNumberFormat="1" applyFont="1" applyFill="1" applyBorder="1"/>
    <xf numFmtId="0" fontId="48" fillId="2" borderId="15" xfId="0" applyFont="1" applyFill="1" applyBorder="1"/>
    <xf numFmtId="0" fontId="47" fillId="2" borderId="15" xfId="0" applyFont="1" applyFill="1" applyBorder="1"/>
    <xf numFmtId="1" fontId="29" fillId="12" borderId="13" xfId="0" applyNumberFormat="1" applyFont="1" applyFill="1" applyBorder="1"/>
    <xf numFmtId="1" fontId="29" fillId="13" borderId="13" xfId="0" applyNumberFormat="1" applyFont="1" applyFill="1" applyBorder="1"/>
    <xf numFmtId="1" fontId="47" fillId="12" borderId="13" xfId="0" applyNumberFormat="1" applyFont="1" applyFill="1" applyBorder="1"/>
    <xf numFmtId="1" fontId="29" fillId="14" borderId="13" xfId="0" applyNumberFormat="1" applyFont="1" applyFill="1" applyBorder="1"/>
    <xf numFmtId="0" fontId="23" fillId="0" borderId="9" xfId="0" applyFont="1" applyBorder="1"/>
    <xf numFmtId="1" fontId="29" fillId="8" borderId="3" xfId="0" applyNumberFormat="1" applyFont="1" applyFill="1" applyBorder="1"/>
    <xf numFmtId="1" fontId="35" fillId="8" borderId="3" xfId="0" applyNumberFormat="1" applyFont="1" applyFill="1" applyBorder="1"/>
    <xf numFmtId="1" fontId="47" fillId="8" borderId="3" xfId="0" applyNumberFormat="1" applyFont="1" applyFill="1" applyBorder="1"/>
    <xf numFmtId="1" fontId="29" fillId="8" borderId="14" xfId="0" applyNumberFormat="1" applyFont="1" applyFill="1" applyBorder="1"/>
    <xf numFmtId="1" fontId="29" fillId="8" borderId="0" xfId="0" applyNumberFormat="1" applyFont="1" applyFill="1" applyBorder="1"/>
    <xf numFmtId="1" fontId="35" fillId="8" borderId="0" xfId="0" applyNumberFormat="1" applyFont="1" applyFill="1" applyBorder="1"/>
    <xf numFmtId="1" fontId="38" fillId="8" borderId="3" xfId="0" applyNumberFormat="1" applyFont="1" applyFill="1" applyBorder="1"/>
    <xf numFmtId="1" fontId="35" fillId="8" borderId="9" xfId="0" applyNumberFormat="1" applyFont="1" applyFill="1" applyBorder="1"/>
    <xf numFmtId="1" fontId="35" fillId="8" borderId="14" xfId="0" applyNumberFormat="1" applyFont="1" applyFill="1" applyBorder="1"/>
    <xf numFmtId="1" fontId="47" fillId="8" borderId="9" xfId="0" applyNumberFormat="1" applyFont="1" applyFill="1" applyBorder="1"/>
    <xf numFmtId="1" fontId="35" fillId="8" borderId="0" xfId="0" applyNumberFormat="1" applyFont="1" applyFill="1"/>
    <xf numFmtId="1" fontId="35" fillId="8" borderId="16" xfId="0" applyNumberFormat="1" applyFont="1" applyFill="1" applyBorder="1"/>
    <xf numFmtId="1" fontId="29" fillId="8" borderId="13" xfId="0" applyNumberFormat="1" applyFont="1" applyFill="1" applyBorder="1"/>
    <xf numFmtId="1" fontId="47" fillId="14" borderId="13" xfId="0" applyNumberFormat="1" applyFont="1" applyFill="1" applyBorder="1"/>
    <xf numFmtId="1" fontId="29" fillId="13" borderId="3" xfId="0" applyNumberFormat="1" applyFont="1" applyFill="1" applyBorder="1"/>
    <xf numFmtId="1" fontId="35" fillId="13" borderId="3" xfId="0" applyNumberFormat="1" applyFont="1" applyFill="1" applyBorder="1"/>
    <xf numFmtId="1" fontId="47" fillId="13" borderId="3" xfId="0" applyNumberFormat="1" applyFont="1" applyFill="1" applyBorder="1"/>
    <xf numFmtId="1" fontId="29" fillId="13" borderId="14" xfId="0" applyNumberFormat="1" applyFont="1" applyFill="1" applyBorder="1"/>
    <xf numFmtId="1" fontId="35" fillId="13" borderId="9" xfId="0" applyNumberFormat="1" applyFont="1" applyFill="1" applyBorder="1"/>
    <xf numFmtId="1" fontId="35" fillId="13" borderId="14" xfId="0" applyNumberFormat="1" applyFont="1" applyFill="1" applyBorder="1"/>
    <xf numFmtId="1" fontId="47" fillId="13" borderId="9" xfId="0" applyNumberFormat="1" applyFont="1" applyFill="1" applyBorder="1"/>
    <xf numFmtId="1" fontId="35" fillId="13" borderId="16" xfId="0" applyNumberFormat="1" applyFont="1" applyFill="1" applyBorder="1"/>
    <xf numFmtId="0" fontId="29" fillId="8" borderId="3" xfId="0" applyFont="1" applyFill="1" applyBorder="1"/>
    <xf numFmtId="2" fontId="35" fillId="8" borderId="3" xfId="0" applyNumberFormat="1" applyFont="1" applyFill="1" applyBorder="1"/>
    <xf numFmtId="0" fontId="35" fillId="8" borderId="9" xfId="0" applyFont="1" applyFill="1" applyBorder="1"/>
    <xf numFmtId="1" fontId="35" fillId="8" borderId="37" xfId="0" applyNumberFormat="1" applyFont="1" applyFill="1" applyBorder="1"/>
    <xf numFmtId="1" fontId="35" fillId="8" borderId="24" xfId="0" applyNumberFormat="1" applyFont="1" applyFill="1" applyBorder="1"/>
    <xf numFmtId="1" fontId="38" fillId="8" borderId="16" xfId="0" applyNumberFormat="1" applyFont="1" applyFill="1" applyBorder="1"/>
    <xf numFmtId="1" fontId="33" fillId="8" borderId="3" xfId="0" applyNumberFormat="1" applyFont="1" applyFill="1" applyBorder="1"/>
    <xf numFmtId="1" fontId="33" fillId="8" borderId="16" xfId="0" applyNumberFormat="1" applyFont="1" applyFill="1" applyBorder="1"/>
    <xf numFmtId="1" fontId="33" fillId="8" borderId="3" xfId="0" applyNumberFormat="1" applyFont="1" applyFill="1" applyBorder="1" applyAlignment="1">
      <alignment horizontal="right"/>
    </xf>
    <xf numFmtId="1" fontId="29" fillId="8" borderId="18" xfId="0" applyNumberFormat="1" applyFont="1" applyFill="1" applyBorder="1"/>
    <xf numFmtId="1" fontId="47" fillId="8" borderId="13" xfId="0" applyNumberFormat="1" applyFont="1" applyFill="1" applyBorder="1"/>
    <xf numFmtId="1" fontId="28" fillId="8" borderId="0" xfId="0" applyNumberFormat="1" applyFont="1" applyFill="1" applyBorder="1"/>
    <xf numFmtId="1" fontId="47" fillId="8" borderId="18" xfId="0" applyNumberFormat="1" applyFont="1" applyFill="1" applyBorder="1"/>
    <xf numFmtId="2" fontId="47" fillId="8" borderId="13" xfId="0" applyNumberFormat="1" applyFont="1" applyFill="1" applyBorder="1"/>
    <xf numFmtId="0" fontId="29" fillId="9" borderId="3" xfId="0" applyFont="1" applyFill="1" applyBorder="1"/>
    <xf numFmtId="1" fontId="35" fillId="9" borderId="3" xfId="0" applyNumberFormat="1" applyFont="1" applyFill="1" applyBorder="1"/>
    <xf numFmtId="1" fontId="35" fillId="9" borderId="14" xfId="0" applyNumberFormat="1" applyFont="1" applyFill="1" applyBorder="1"/>
    <xf numFmtId="1" fontId="35" fillId="9" borderId="9" xfId="0" applyNumberFormat="1" applyFont="1" applyFill="1" applyBorder="1"/>
    <xf numFmtId="1" fontId="35" fillId="9" borderId="16" xfId="0" applyNumberFormat="1" applyFont="1" applyFill="1" applyBorder="1"/>
    <xf numFmtId="2" fontId="35" fillId="9" borderId="3" xfId="0" applyNumberFormat="1" applyFont="1" applyFill="1" applyBorder="1"/>
    <xf numFmtId="0" fontId="35" fillId="9" borderId="9" xfId="0" applyFont="1" applyFill="1" applyBorder="1"/>
    <xf numFmtId="1" fontId="35" fillId="9" borderId="37" xfId="0" applyNumberFormat="1" applyFont="1" applyFill="1" applyBorder="1"/>
    <xf numFmtId="1" fontId="35" fillId="9" borderId="24" xfId="0" applyNumberFormat="1" applyFont="1" applyFill="1" applyBorder="1"/>
    <xf numFmtId="1" fontId="29" fillId="9" borderId="3" xfId="0" applyNumberFormat="1" applyFont="1" applyFill="1" applyBorder="1"/>
    <xf numFmtId="0" fontId="28" fillId="7" borderId="17" xfId="0" applyFont="1" applyFill="1" applyBorder="1" applyAlignment="1">
      <alignment horizontal="center"/>
    </xf>
    <xf numFmtId="0" fontId="28" fillId="7" borderId="35" xfId="0" applyFont="1" applyFill="1" applyBorder="1" applyAlignment="1">
      <alignment horizontal="center"/>
    </xf>
    <xf numFmtId="0" fontId="29" fillId="7" borderId="3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0" xfId="0" applyNumberFormat="1" applyFont="1" applyFill="1" applyBorder="1" applyAlignment="1"/>
    <xf numFmtId="2" fontId="29" fillId="6" borderId="3" xfId="0" applyNumberFormat="1" applyFont="1" applyFill="1" applyBorder="1"/>
    <xf numFmtId="2" fontId="47" fillId="6" borderId="3" xfId="0" applyNumberFormat="1" applyFont="1" applyFill="1" applyBorder="1"/>
    <xf numFmtId="2" fontId="29" fillId="6" borderId="14" xfId="0" applyNumberFormat="1" applyFont="1" applyFill="1" applyBorder="1"/>
    <xf numFmtId="2" fontId="35" fillId="6" borderId="9" xfId="0" applyNumberFormat="1" applyFont="1" applyFill="1" applyBorder="1"/>
    <xf numFmtId="2" fontId="35" fillId="6" borderId="14" xfId="0" applyNumberFormat="1" applyFont="1" applyFill="1" applyBorder="1"/>
    <xf numFmtId="2" fontId="29" fillId="7" borderId="13" xfId="0" applyNumberFormat="1" applyFont="1" applyFill="1" applyBorder="1"/>
    <xf numFmtId="2" fontId="35" fillId="6" borderId="16" xfId="0" applyNumberFormat="1" applyFont="1" applyFill="1" applyBorder="1"/>
    <xf numFmtId="2" fontId="29" fillId="6" borderId="13" xfId="0" applyNumberFormat="1" applyFont="1" applyFill="1" applyBorder="1"/>
    <xf numFmtId="2" fontId="35" fillId="6" borderId="37" xfId="0" applyNumberFormat="1" applyFont="1" applyFill="1" applyBorder="1"/>
    <xf numFmtId="2" fontId="35" fillId="6" borderId="24" xfId="0" applyNumberFormat="1" applyFont="1" applyFill="1" applyBorder="1"/>
    <xf numFmtId="2" fontId="38" fillId="6" borderId="16" xfId="0" applyNumberFormat="1" applyFont="1" applyFill="1" applyBorder="1"/>
    <xf numFmtId="2" fontId="33" fillId="6" borderId="3" xfId="0" applyNumberFormat="1" applyFont="1" applyFill="1" applyBorder="1" applyAlignment="1">
      <alignment horizontal="right"/>
    </xf>
    <xf numFmtId="2" fontId="29" fillId="6" borderId="18" xfId="0" applyNumberFormat="1" applyFont="1" applyFill="1" applyBorder="1"/>
    <xf numFmtId="2" fontId="47" fillId="6" borderId="18" xfId="0" applyNumberFormat="1" applyFont="1" applyFill="1" applyBorder="1"/>
    <xf numFmtId="0" fontId="18" fillId="15" borderId="5" xfId="0" applyFont="1" applyFill="1" applyBorder="1" applyAlignment="1">
      <alignment horizontal="center"/>
    </xf>
    <xf numFmtId="0" fontId="18" fillId="15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2" fillId="15" borderId="13" xfId="0" applyFont="1" applyFill="1" applyBorder="1" applyAlignment="1">
      <alignment horizontal="center"/>
    </xf>
    <xf numFmtId="0" fontId="30" fillId="2" borderId="15" xfId="0" applyFont="1" applyFill="1" applyBorder="1" applyAlignment="1">
      <alignment horizontal="center"/>
    </xf>
    <xf numFmtId="0" fontId="1" fillId="15" borderId="1" xfId="0" applyFont="1" applyFill="1" applyBorder="1"/>
    <xf numFmtId="0" fontId="18" fillId="12" borderId="17" xfId="0" applyFont="1" applyFill="1" applyBorder="1" applyAlignment="1">
      <alignment horizontal="center"/>
    </xf>
    <xf numFmtId="0" fontId="18" fillId="12" borderId="35" xfId="0" applyFont="1" applyFill="1" applyBorder="1" applyAlignment="1">
      <alignment horizontal="center"/>
    </xf>
    <xf numFmtId="0" fontId="3" fillId="12" borderId="35" xfId="0" applyFont="1" applyFill="1" applyBorder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2" fillId="13" borderId="13" xfId="0" applyFont="1" applyFill="1" applyBorder="1" applyAlignment="1">
      <alignment horizontal="center"/>
    </xf>
    <xf numFmtId="0" fontId="26" fillId="16" borderId="5" xfId="0" applyFont="1" applyFill="1" applyBorder="1" applyAlignment="1">
      <alignment horizontal="center"/>
    </xf>
    <xf numFmtId="0" fontId="26" fillId="16" borderId="1" xfId="0" applyFont="1" applyFill="1" applyBorder="1" applyAlignment="1">
      <alignment horizontal="center"/>
    </xf>
    <xf numFmtId="0" fontId="26" fillId="16" borderId="2" xfId="0" applyFont="1" applyFill="1" applyBorder="1" applyAlignment="1">
      <alignment horizontal="center"/>
    </xf>
    <xf numFmtId="0" fontId="3" fillId="11" borderId="3" xfId="0" applyFont="1" applyFill="1" applyBorder="1"/>
    <xf numFmtId="1" fontId="1" fillId="11" borderId="3" xfId="0" applyNumberFormat="1" applyFont="1" applyFill="1" applyBorder="1"/>
    <xf numFmtId="1" fontId="47" fillId="11" borderId="3" xfId="0" applyNumberFormat="1" applyFont="1" applyFill="1" applyBorder="1"/>
    <xf numFmtId="1" fontId="1" fillId="11" borderId="9" xfId="0" applyNumberFormat="1" applyFont="1" applyFill="1" applyBorder="1"/>
    <xf numFmtId="0" fontId="1" fillId="11" borderId="9" xfId="0" applyFont="1" applyFill="1" applyBorder="1"/>
    <xf numFmtId="1" fontId="1" fillId="11" borderId="37" xfId="0" applyNumberFormat="1" applyFont="1" applyFill="1" applyBorder="1"/>
    <xf numFmtId="1" fontId="3" fillId="11" borderId="3" xfId="0" applyNumberFormat="1" applyFont="1" applyFill="1" applyBorder="1"/>
    <xf numFmtId="1" fontId="38" fillId="11" borderId="3" xfId="0" applyNumberFormat="1" applyFont="1" applyFill="1" applyBorder="1"/>
    <xf numFmtId="1" fontId="33" fillId="11" borderId="3" xfId="0" applyNumberFormat="1" applyFont="1" applyFill="1" applyBorder="1"/>
    <xf numFmtId="1" fontId="33" fillId="11" borderId="3" xfId="0" applyNumberFormat="1" applyFont="1" applyFill="1" applyBorder="1" applyAlignment="1">
      <alignment horizontal="right"/>
    </xf>
    <xf numFmtId="1" fontId="47" fillId="11" borderId="9" xfId="0" applyNumberFormat="1" applyFont="1" applyFill="1" applyBorder="1"/>
    <xf numFmtId="1" fontId="29" fillId="11" borderId="13" xfId="0" applyNumberFormat="1" applyFont="1" applyFill="1" applyBorder="1"/>
    <xf numFmtId="1" fontId="47" fillId="11" borderId="13" xfId="0" applyNumberFormat="1" applyFont="1" applyFill="1" applyBorder="1"/>
    <xf numFmtId="1" fontId="29" fillId="16" borderId="13" xfId="0" applyNumberFormat="1" applyFont="1" applyFill="1" applyBorder="1"/>
    <xf numFmtId="1" fontId="47" fillId="16" borderId="13" xfId="0" applyNumberFormat="1" applyFont="1" applyFill="1" applyBorder="1"/>
    <xf numFmtId="0" fontId="18" fillId="12" borderId="5" xfId="0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57" fillId="0" borderId="3" xfId="0" applyFont="1" applyBorder="1" applyAlignment="1">
      <alignment horizontal="right"/>
    </xf>
    <xf numFmtId="0" fontId="39" fillId="0" borderId="3" xfId="0" applyFont="1" applyBorder="1"/>
    <xf numFmtId="1" fontId="39" fillId="8" borderId="14" xfId="0" applyNumberFormat="1" applyFont="1" applyFill="1" applyBorder="1"/>
    <xf numFmtId="1" fontId="39" fillId="9" borderId="14" xfId="0" applyNumberFormat="1" applyFont="1" applyFill="1" applyBorder="1"/>
    <xf numFmtId="2" fontId="39" fillId="6" borderId="14" xfId="0" applyNumberFormat="1" applyFont="1" applyFill="1" applyBorder="1"/>
    <xf numFmtId="0" fontId="58" fillId="0" borderId="9" xfId="0" applyFont="1" applyFill="1" applyBorder="1"/>
    <xf numFmtId="1" fontId="39" fillId="8" borderId="3" xfId="0" applyNumberFormat="1" applyFont="1" applyFill="1" applyBorder="1"/>
    <xf numFmtId="1" fontId="39" fillId="9" borderId="3" xfId="0" applyNumberFormat="1" applyFont="1" applyFill="1" applyBorder="1"/>
    <xf numFmtId="2" fontId="39" fillId="6" borderId="3" xfId="0" applyNumberFormat="1" applyFont="1" applyFill="1" applyBorder="1"/>
    <xf numFmtId="1" fontId="39" fillId="11" borderId="9" xfId="0" applyNumberFormat="1" applyFont="1" applyFill="1" applyBorder="1"/>
    <xf numFmtId="0" fontId="59" fillId="0" borderId="3" xfId="0" applyFont="1" applyBorder="1"/>
    <xf numFmtId="2" fontId="1" fillId="8" borderId="3" xfId="0" applyNumberFormat="1" applyFont="1" applyFill="1" applyBorder="1"/>
    <xf numFmtId="2" fontId="1" fillId="9" borderId="3" xfId="0" applyNumberFormat="1" applyFont="1" applyFill="1" applyBorder="1"/>
    <xf numFmtId="2" fontId="1" fillId="6" borderId="3" xfId="0" applyNumberFormat="1" applyFont="1" applyFill="1" applyBorder="1"/>
    <xf numFmtId="0" fontId="6" fillId="0" borderId="8" xfId="0" applyFont="1" applyBorder="1"/>
    <xf numFmtId="1" fontId="1" fillId="8" borderId="9" xfId="0" applyNumberFormat="1" applyFont="1" applyFill="1" applyBorder="1"/>
    <xf numFmtId="0" fontId="14" fillId="0" borderId="3" xfId="0" applyFont="1" applyFill="1" applyBorder="1"/>
    <xf numFmtId="0" fontId="23" fillId="0" borderId="25" xfId="0" applyFont="1" applyFill="1" applyBorder="1"/>
    <xf numFmtId="1" fontId="1" fillId="13" borderId="9" xfId="0" applyNumberFormat="1" applyFont="1" applyFill="1" applyBorder="1"/>
    <xf numFmtId="2" fontId="1" fillId="6" borderId="9" xfId="0" applyNumberFormat="1" applyFont="1" applyFill="1" applyBorder="1"/>
    <xf numFmtId="1" fontId="39" fillId="8" borderId="9" xfId="0" applyNumberFormat="1" applyFont="1" applyFill="1" applyBorder="1"/>
    <xf numFmtId="2" fontId="39" fillId="9" borderId="3" xfId="0" applyNumberFormat="1" applyFont="1" applyFill="1" applyBorder="1"/>
    <xf numFmtId="11" fontId="37" fillId="0" borderId="9" xfId="0" applyNumberFormat="1" applyFont="1" applyFill="1" applyBorder="1"/>
    <xf numFmtId="0" fontId="61" fillId="0" borderId="3" xfId="0" applyFont="1" applyBorder="1" applyAlignment="1">
      <alignment horizontal="right"/>
    </xf>
    <xf numFmtId="0" fontId="61" fillId="0" borderId="8" xfId="0" applyFont="1" applyBorder="1"/>
    <xf numFmtId="0" fontId="62" fillId="0" borderId="8" xfId="0" applyFont="1" applyBorder="1"/>
    <xf numFmtId="0" fontId="63" fillId="0" borderId="3" xfId="0" applyFont="1" applyBorder="1"/>
    <xf numFmtId="0" fontId="63" fillId="0" borderId="9" xfId="0" applyFont="1" applyBorder="1"/>
    <xf numFmtId="0" fontId="64" fillId="0" borderId="9" xfId="0" applyFont="1" applyBorder="1"/>
    <xf numFmtId="0" fontId="65" fillId="0" borderId="9" xfId="0" applyFont="1" applyBorder="1"/>
    <xf numFmtId="0" fontId="63" fillId="0" borderId="9" xfId="0" applyFont="1" applyFill="1" applyBorder="1" applyAlignment="1">
      <alignment horizontal="right"/>
    </xf>
    <xf numFmtId="0" fontId="64" fillId="0" borderId="3" xfId="0" applyFont="1" applyBorder="1" applyAlignment="1">
      <alignment horizontal="right"/>
    </xf>
    <xf numFmtId="2" fontId="66" fillId="0" borderId="0" xfId="0" applyNumberFormat="1" applyFont="1"/>
    <xf numFmtId="1" fontId="0" fillId="8" borderId="3" xfId="0" applyNumberFormat="1" applyFont="1" applyFill="1" applyBorder="1"/>
    <xf numFmtId="1" fontId="0" fillId="9" borderId="3" xfId="0" applyNumberFormat="1" applyFont="1" applyFill="1" applyBorder="1"/>
    <xf numFmtId="2" fontId="0" fillId="6" borderId="3" xfId="0" applyNumberFormat="1" applyFont="1" applyFill="1" applyBorder="1"/>
    <xf numFmtId="1" fontId="0" fillId="0" borderId="3" xfId="0" applyNumberFormat="1" applyFont="1" applyFill="1" applyBorder="1"/>
    <xf numFmtId="1" fontId="64" fillId="0" borderId="13" xfId="0" applyNumberFormat="1" applyFont="1" applyFill="1" applyBorder="1"/>
    <xf numFmtId="1" fontId="64" fillId="0" borderId="3" xfId="0" applyNumberFormat="1" applyFont="1" applyFill="1" applyBorder="1"/>
    <xf numFmtId="1" fontId="64" fillId="0" borderId="9" xfId="0" applyNumberFormat="1" applyFont="1" applyFill="1" applyBorder="1"/>
    <xf numFmtId="0" fontId="1" fillId="0" borderId="0" xfId="0" applyFont="1" applyBorder="1"/>
    <xf numFmtId="1" fontId="48" fillId="0" borderId="0" xfId="0" applyNumberFormat="1" applyFont="1" applyBorder="1"/>
    <xf numFmtId="1" fontId="38" fillId="0" borderId="0" xfId="0" applyNumberFormat="1" applyFont="1" applyBorder="1"/>
    <xf numFmtId="1" fontId="0" fillId="0" borderId="0" xfId="0" applyNumberFormat="1" applyFill="1" applyBorder="1"/>
    <xf numFmtId="0" fontId="0" fillId="0" borderId="0" xfId="0" applyFill="1" applyBorder="1"/>
    <xf numFmtId="0" fontId="1" fillId="15" borderId="2" xfId="0" applyFont="1" applyFill="1" applyBorder="1"/>
    <xf numFmtId="0" fontId="3" fillId="12" borderId="12" xfId="0" applyFont="1" applyFill="1" applyBorder="1" applyAlignment="1">
      <alignment horizontal="center"/>
    </xf>
    <xf numFmtId="0" fontId="29" fillId="7" borderId="1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2" fontId="29" fillId="0" borderId="0" xfId="0" applyNumberFormat="1" applyFont="1" applyFill="1" applyBorder="1"/>
    <xf numFmtId="1" fontId="35" fillId="0" borderId="0" xfId="0" applyNumberFormat="1" applyFont="1" applyFill="1" applyBorder="1"/>
    <xf numFmtId="2" fontId="35" fillId="0" borderId="0" xfId="0" applyNumberFormat="1" applyFont="1" applyFill="1" applyBorder="1"/>
    <xf numFmtId="1" fontId="35" fillId="0" borderId="0" xfId="0" applyNumberFormat="1" applyFont="1" applyFill="1"/>
    <xf numFmtId="2" fontId="35" fillId="0" borderId="0" xfId="0" applyNumberFormat="1" applyFont="1" applyFill="1"/>
    <xf numFmtId="1" fontId="47" fillId="11" borderId="38" xfId="0" applyNumberFormat="1" applyFont="1" applyFill="1" applyBorder="1"/>
    <xf numFmtId="0" fontId="1" fillId="0" borderId="0" xfId="0" applyFont="1" applyFill="1"/>
    <xf numFmtId="0" fontId="47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2" fontId="29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/>
    <xf numFmtId="0" fontId="26" fillId="0" borderId="0" xfId="0" applyFont="1" applyFill="1" applyBorder="1" applyAlignment="1">
      <alignment horizontal="center"/>
    </xf>
    <xf numFmtId="1" fontId="43" fillId="0" borderId="0" xfId="0" applyNumberFormat="1" applyFont="1" applyFill="1" applyBorder="1"/>
    <xf numFmtId="1" fontId="38" fillId="0" borderId="0" xfId="0" applyNumberFormat="1" applyFont="1" applyFill="1" applyBorder="1"/>
    <xf numFmtId="1" fontId="67" fillId="11" borderId="3" xfId="0" applyNumberFormat="1" applyFont="1" applyFill="1" applyBorder="1"/>
    <xf numFmtId="1" fontId="67" fillId="8" borderId="3" xfId="0" applyNumberFormat="1" applyFont="1" applyFill="1" applyBorder="1"/>
    <xf numFmtId="1" fontId="67" fillId="13" borderId="3" xfId="0" applyNumberFormat="1" applyFont="1" applyFill="1" applyBorder="1"/>
    <xf numFmtId="2" fontId="67" fillId="6" borderId="3" xfId="0" applyNumberFormat="1" applyFont="1" applyFill="1" applyBorder="1"/>
    <xf numFmtId="1" fontId="29" fillId="14" borderId="18" xfId="0" applyNumberFormat="1" applyFont="1" applyFill="1" applyBorder="1"/>
    <xf numFmtId="0" fontId="30" fillId="17" borderId="6" xfId="0" applyFont="1" applyFill="1" applyBorder="1"/>
    <xf numFmtId="0" fontId="29" fillId="17" borderId="15" xfId="0" applyFont="1" applyFill="1" applyBorder="1"/>
    <xf numFmtId="0" fontId="35" fillId="17" borderId="15" xfId="0" applyFont="1" applyFill="1" applyBorder="1"/>
    <xf numFmtId="0" fontId="35" fillId="17" borderId="18" xfId="0" applyFont="1" applyFill="1" applyBorder="1"/>
    <xf numFmtId="0" fontId="1" fillId="0" borderId="0" xfId="0" applyFont="1" applyFill="1" applyBorder="1" applyAlignment="1">
      <alignment horizontal="right"/>
    </xf>
    <xf numFmtId="0" fontId="47" fillId="0" borderId="0" xfId="0" applyFont="1" applyFill="1" applyBorder="1"/>
    <xf numFmtId="1" fontId="47" fillId="8" borderId="0" xfId="0" applyNumberFormat="1" applyFont="1" applyFill="1" applyBorder="1"/>
    <xf numFmtId="1" fontId="64" fillId="0" borderId="0" xfId="0" applyNumberFormat="1" applyFont="1" applyFill="1" applyBorder="1"/>
    <xf numFmtId="1" fontId="39" fillId="11" borderId="3" xfId="0" applyNumberFormat="1" applyFont="1" applyFill="1" applyBorder="1"/>
    <xf numFmtId="1" fontId="1" fillId="11" borderId="8" xfId="0" applyNumberFormat="1" applyFont="1" applyFill="1" applyBorder="1"/>
    <xf numFmtId="1" fontId="38" fillId="11" borderId="9" xfId="0" applyNumberFormat="1" applyFont="1" applyFill="1" applyBorder="1"/>
    <xf numFmtId="1" fontId="33" fillId="11" borderId="9" xfId="0" applyNumberFormat="1" applyFont="1" applyFill="1" applyBorder="1"/>
    <xf numFmtId="1" fontId="33" fillId="11" borderId="38" xfId="0" applyNumberFormat="1" applyFont="1" applyFill="1" applyBorder="1"/>
    <xf numFmtId="2" fontId="28" fillId="0" borderId="0" xfId="0" applyNumberFormat="1" applyFont="1" applyFill="1" applyBorder="1"/>
    <xf numFmtId="1" fontId="36" fillId="0" borderId="0" xfId="0" applyNumberFormat="1" applyFont="1" applyFill="1" applyBorder="1"/>
    <xf numFmtId="2" fontId="56" fillId="0" borderId="0" xfId="0" applyNumberFormat="1" applyFont="1" applyFill="1" applyBorder="1"/>
    <xf numFmtId="1" fontId="42" fillId="0" borderId="0" xfId="0" applyNumberFormat="1" applyFont="1" applyFill="1" applyBorder="1"/>
    <xf numFmtId="1" fontId="60" fillId="0" borderId="0" xfId="0" applyNumberFormat="1" applyFont="1" applyFill="1" applyBorder="1"/>
    <xf numFmtId="0" fontId="50" fillId="0" borderId="0" xfId="0" applyFont="1" applyFill="1" applyBorder="1"/>
    <xf numFmtId="0" fontId="54" fillId="0" borderId="0" xfId="0" applyFont="1" applyFill="1" applyBorder="1"/>
    <xf numFmtId="0" fontId="35" fillId="0" borderId="0" xfId="0" applyFont="1" applyFill="1" applyBorder="1"/>
    <xf numFmtId="2" fontId="1" fillId="0" borderId="0" xfId="0" applyNumberFormat="1" applyFont="1" applyFill="1" applyBorder="1"/>
    <xf numFmtId="1" fontId="39" fillId="0" borderId="0" xfId="0" applyNumberFormat="1" applyFont="1" applyFill="1" applyBorder="1"/>
    <xf numFmtId="1" fontId="33" fillId="0" borderId="0" xfId="0" applyNumberFormat="1" applyFont="1" applyFill="1" applyBorder="1"/>
    <xf numFmtId="2" fontId="39" fillId="0" borderId="0" xfId="0" applyNumberFormat="1" applyFont="1" applyFill="1" applyBorder="1"/>
    <xf numFmtId="1" fontId="33" fillId="0" borderId="0" xfId="0" applyNumberFormat="1" applyFont="1" applyFill="1" applyBorder="1" applyAlignment="1">
      <alignment horizontal="right"/>
    </xf>
    <xf numFmtId="2" fontId="47" fillId="0" borderId="0" xfId="0" applyNumberFormat="1" applyFont="1" applyFill="1" applyBorder="1"/>
    <xf numFmtId="0" fontId="15" fillId="0" borderId="0" xfId="0" applyFont="1" applyBorder="1"/>
    <xf numFmtId="0" fontId="47" fillId="0" borderId="0" xfId="0" applyFont="1" applyBorder="1"/>
    <xf numFmtId="2" fontId="47" fillId="0" borderId="3" xfId="0" applyNumberFormat="1" applyFont="1" applyFill="1" applyBorder="1"/>
    <xf numFmtId="1" fontId="35" fillId="0" borderId="3" xfId="0" applyNumberFormat="1" applyFont="1" applyFill="1" applyBorder="1"/>
    <xf numFmtId="2" fontId="35" fillId="0" borderId="3" xfId="0" applyNumberFormat="1" applyFont="1" applyFill="1" applyBorder="1"/>
    <xf numFmtId="0" fontId="20" fillId="0" borderId="0" xfId="0" applyFont="1" applyBorder="1"/>
    <xf numFmtId="0" fontId="33" fillId="0" borderId="0" xfId="0" applyFont="1" applyBorder="1"/>
    <xf numFmtId="1" fontId="33" fillId="8" borderId="0" xfId="0" applyNumberFormat="1" applyFont="1" applyFill="1" applyBorder="1"/>
    <xf numFmtId="2" fontId="47" fillId="12" borderId="13" xfId="0" applyNumberFormat="1" applyFont="1" applyFill="1" applyBorder="1"/>
    <xf numFmtId="1" fontId="68" fillId="11" borderId="3" xfId="0" applyNumberFormat="1" applyFont="1" applyFill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colors>
    <mruColors>
      <color rgb="FFFFCCFF"/>
      <color rgb="FFFF0066"/>
      <color rgb="FF00FF00"/>
      <color rgb="FFFFFF99"/>
      <color rgb="FF66FF66"/>
      <color rgb="FF0000FF"/>
      <color rgb="FF009900"/>
      <color rgb="FF0000CC"/>
      <color rgb="FF00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8"/>
  <sheetViews>
    <sheetView topLeftCell="A55" zoomScale="120" zoomScaleNormal="120" zoomScalePageLayoutView="58" workbookViewId="0">
      <selection activeCell="L55" sqref="L55:N55"/>
    </sheetView>
  </sheetViews>
  <sheetFormatPr defaultRowHeight="12.75" x14ac:dyDescent="0.2"/>
  <cols>
    <col min="1" max="1" width="3.7109375" customWidth="1"/>
    <col min="2" max="2" width="6.140625" customWidth="1"/>
    <col min="3" max="3" width="12.28515625" style="1" customWidth="1"/>
    <col min="4" max="4" width="6.85546875" customWidth="1"/>
    <col min="5" max="5" width="75" customWidth="1"/>
    <col min="6" max="6" width="11.140625" customWidth="1"/>
    <col min="7" max="7" width="12.42578125" customWidth="1"/>
    <col min="8" max="8" width="11.140625" customWidth="1"/>
    <col min="9" max="9" width="11.5703125" customWidth="1"/>
    <col min="10" max="10" width="18.140625" customWidth="1"/>
    <col min="11" max="11" width="7.5703125" customWidth="1"/>
    <col min="12" max="12" width="12" hidden="1" customWidth="1"/>
    <col min="13" max="13" width="11.140625" hidden="1" customWidth="1"/>
    <col min="14" max="14" width="13" hidden="1" customWidth="1"/>
    <col min="15" max="15" width="18.28515625" customWidth="1"/>
    <col min="16" max="18" width="12.28515625" customWidth="1"/>
    <col min="19" max="19" width="20.7109375" customWidth="1"/>
  </cols>
  <sheetData>
    <row r="1" spans="1:14" ht="18" x14ac:dyDescent="0.25">
      <c r="A1" s="347"/>
      <c r="B1" s="347"/>
      <c r="C1" s="45"/>
      <c r="D1" s="348" t="s">
        <v>900</v>
      </c>
      <c r="E1" s="348"/>
      <c r="F1" s="348"/>
      <c r="G1" s="348"/>
      <c r="H1" s="348"/>
      <c r="I1" s="348"/>
      <c r="J1" s="348"/>
    </row>
    <row r="2" spans="1:14" ht="18" x14ac:dyDescent="0.25">
      <c r="A2" s="14"/>
      <c r="B2" s="14"/>
      <c r="C2" s="16"/>
      <c r="D2" s="17" t="s">
        <v>232</v>
      </c>
      <c r="E2" s="17"/>
      <c r="F2" s="6"/>
      <c r="G2" s="6"/>
      <c r="H2" s="6"/>
    </row>
    <row r="3" spans="1:14" ht="16.5" thickBot="1" x14ac:dyDescent="0.3">
      <c r="E3" s="8" t="s">
        <v>304</v>
      </c>
      <c r="F3" s="25"/>
      <c r="G3" s="25"/>
      <c r="H3" s="25"/>
    </row>
    <row r="4" spans="1:14" s="1" customFormat="1" ht="15.95" customHeight="1" x14ac:dyDescent="0.25">
      <c r="A4" s="81" t="s">
        <v>485</v>
      </c>
      <c r="B4" s="81" t="s">
        <v>7</v>
      </c>
      <c r="C4" s="94" t="s">
        <v>8</v>
      </c>
      <c r="D4" s="81" t="s">
        <v>9</v>
      </c>
      <c r="E4" s="186"/>
      <c r="F4" s="363" t="s">
        <v>766</v>
      </c>
      <c r="G4" s="369" t="s">
        <v>904</v>
      </c>
      <c r="H4" s="344" t="s">
        <v>895</v>
      </c>
      <c r="I4" s="392" t="s">
        <v>896</v>
      </c>
      <c r="J4" s="374" t="s">
        <v>901</v>
      </c>
      <c r="K4" s="456"/>
      <c r="L4" s="456"/>
      <c r="M4" s="456"/>
      <c r="N4" s="456"/>
    </row>
    <row r="5" spans="1:14" s="1" customFormat="1" ht="15.95" customHeight="1" x14ac:dyDescent="0.25">
      <c r="A5" s="82" t="s">
        <v>486</v>
      </c>
      <c r="B5" s="82" t="s">
        <v>10</v>
      </c>
      <c r="C5" s="95" t="s">
        <v>11</v>
      </c>
      <c r="D5" s="82" t="s">
        <v>12</v>
      </c>
      <c r="E5" s="187" t="s">
        <v>13</v>
      </c>
      <c r="F5" s="364" t="s">
        <v>653</v>
      </c>
      <c r="G5" s="370" t="s">
        <v>902</v>
      </c>
      <c r="H5" s="345" t="s">
        <v>893</v>
      </c>
      <c r="I5" s="393" t="s">
        <v>893</v>
      </c>
      <c r="J5" s="375" t="s">
        <v>897</v>
      </c>
      <c r="K5" s="456"/>
      <c r="L5" s="456"/>
      <c r="M5" s="456"/>
      <c r="N5" s="456"/>
    </row>
    <row r="6" spans="1:14" s="1" customFormat="1" ht="15.95" customHeight="1" x14ac:dyDescent="0.25">
      <c r="A6" s="82" t="s">
        <v>255</v>
      </c>
      <c r="B6" s="82" t="s">
        <v>276</v>
      </c>
      <c r="C6" s="96"/>
      <c r="D6" s="97"/>
      <c r="E6" s="188"/>
      <c r="F6" s="365" t="s">
        <v>858</v>
      </c>
      <c r="G6" s="370" t="s">
        <v>903</v>
      </c>
      <c r="H6" s="346" t="s">
        <v>899</v>
      </c>
      <c r="I6" s="393" t="s">
        <v>899</v>
      </c>
      <c r="J6" s="375" t="s">
        <v>898</v>
      </c>
      <c r="K6" s="456"/>
      <c r="L6" s="456"/>
      <c r="M6" s="456"/>
      <c r="N6" s="456"/>
    </row>
    <row r="7" spans="1:14" ht="15.95" customHeight="1" thickBot="1" x14ac:dyDescent="0.3">
      <c r="A7" s="98"/>
      <c r="B7" s="99" t="s">
        <v>277</v>
      </c>
      <c r="C7" s="100"/>
      <c r="D7" s="99"/>
      <c r="E7" s="185"/>
      <c r="F7" s="368"/>
      <c r="G7" s="371" t="s">
        <v>905</v>
      </c>
      <c r="H7" s="346"/>
      <c r="I7" s="394"/>
      <c r="J7" s="376" t="s">
        <v>894</v>
      </c>
      <c r="K7" s="138"/>
      <c r="L7" s="138"/>
      <c r="M7" s="138"/>
      <c r="N7" s="138"/>
    </row>
    <row r="8" spans="1:14" ht="15.95" customHeight="1" thickBot="1" x14ac:dyDescent="0.3">
      <c r="A8" s="119"/>
      <c r="B8" s="92"/>
      <c r="C8" s="88"/>
      <c r="D8" s="92"/>
      <c r="E8" s="367" t="s">
        <v>328</v>
      </c>
      <c r="F8" s="366" t="s">
        <v>279</v>
      </c>
      <c r="G8" s="372" t="s">
        <v>279</v>
      </c>
      <c r="H8" s="198" t="s">
        <v>279</v>
      </c>
      <c r="I8" s="373" t="s">
        <v>279</v>
      </c>
      <c r="J8" s="211" t="s">
        <v>279</v>
      </c>
      <c r="K8" s="138"/>
      <c r="L8" s="138"/>
      <c r="M8" s="138"/>
      <c r="N8" s="138"/>
    </row>
    <row r="9" spans="1:14" s="5" customFormat="1" ht="15.95" customHeight="1" x14ac:dyDescent="0.25">
      <c r="A9" s="7" t="s">
        <v>254</v>
      </c>
      <c r="B9" s="7"/>
      <c r="C9" s="8"/>
      <c r="D9" s="8"/>
      <c r="E9" s="8"/>
      <c r="F9" s="159"/>
      <c r="G9" s="209"/>
      <c r="H9" s="159"/>
      <c r="I9" s="8"/>
      <c r="J9" s="8"/>
      <c r="K9" s="347"/>
      <c r="L9" s="347"/>
      <c r="M9" s="347"/>
      <c r="N9" s="347"/>
    </row>
    <row r="10" spans="1:14" s="1" customFormat="1" ht="15.95" customHeight="1" x14ac:dyDescent="0.25">
      <c r="A10" s="18" t="s">
        <v>377</v>
      </c>
      <c r="B10" s="20" t="s">
        <v>378</v>
      </c>
      <c r="C10" s="21"/>
      <c r="D10" s="22"/>
      <c r="E10" s="22"/>
      <c r="F10" s="160"/>
      <c r="G10" s="210"/>
      <c r="H10" s="160"/>
      <c r="I10" s="18"/>
      <c r="J10" s="18"/>
      <c r="K10" s="152"/>
      <c r="L10" s="152"/>
      <c r="M10" s="152"/>
      <c r="N10" s="152"/>
    </row>
    <row r="11" spans="1:14" ht="15.95" customHeight="1" x14ac:dyDescent="0.2">
      <c r="A11" s="28"/>
      <c r="B11" s="76"/>
      <c r="C11" s="41"/>
      <c r="D11" s="35"/>
      <c r="E11" s="35" t="s">
        <v>14</v>
      </c>
      <c r="F11" s="320"/>
      <c r="G11" s="334"/>
      <c r="H11" s="349"/>
      <c r="I11" s="120"/>
      <c r="J11" s="377"/>
      <c r="K11" s="45"/>
      <c r="L11" s="45"/>
      <c r="M11" s="45"/>
      <c r="N11" s="45"/>
    </row>
    <row r="12" spans="1:14" ht="15.95" customHeight="1" x14ac:dyDescent="0.2">
      <c r="A12" s="30" t="s">
        <v>349</v>
      </c>
      <c r="B12" s="77" t="s">
        <v>531</v>
      </c>
      <c r="C12" s="40">
        <v>611</v>
      </c>
      <c r="D12" s="28">
        <v>41</v>
      </c>
      <c r="E12" s="28" t="s">
        <v>15</v>
      </c>
      <c r="F12" s="299">
        <v>285000</v>
      </c>
      <c r="G12" s="335">
        <v>285000</v>
      </c>
      <c r="H12" s="189">
        <v>211216.82</v>
      </c>
      <c r="I12" s="212">
        <f>SUM(H12/G12)*100</f>
        <v>74.111164912280699</v>
      </c>
      <c r="J12" s="378">
        <v>285000</v>
      </c>
      <c r="K12" s="217"/>
      <c r="L12" s="217"/>
      <c r="M12" s="217"/>
      <c r="N12" s="217"/>
    </row>
    <row r="13" spans="1:14" ht="15.95" customHeight="1" x14ac:dyDescent="0.2">
      <c r="A13" s="28"/>
      <c r="B13" s="37"/>
      <c r="C13" s="173" t="s">
        <v>16</v>
      </c>
      <c r="D13" s="28">
        <v>41</v>
      </c>
      <c r="E13" s="28" t="s">
        <v>17</v>
      </c>
      <c r="F13" s="299">
        <v>99700</v>
      </c>
      <c r="G13" s="335">
        <v>99700</v>
      </c>
      <c r="H13" s="189">
        <v>73852.67</v>
      </c>
      <c r="I13" s="212">
        <f t="shared" ref="I13:I75" si="0">SUM(H13/G13)*100</f>
        <v>74.074894684052154</v>
      </c>
      <c r="J13" s="378">
        <v>99700</v>
      </c>
      <c r="K13" s="217"/>
      <c r="L13" s="217"/>
      <c r="M13" s="217"/>
      <c r="N13" s="217"/>
    </row>
    <row r="14" spans="1:14" ht="15.95" customHeight="1" x14ac:dyDescent="0.2">
      <c r="A14" s="28"/>
      <c r="B14" s="37"/>
      <c r="C14" s="40" t="s">
        <v>18</v>
      </c>
      <c r="D14" s="28">
        <v>41</v>
      </c>
      <c r="E14" s="28" t="s">
        <v>19</v>
      </c>
      <c r="F14" s="299">
        <v>76000</v>
      </c>
      <c r="G14" s="335">
        <v>76000</v>
      </c>
      <c r="H14" s="189">
        <v>62282.87</v>
      </c>
      <c r="I14" s="212">
        <f t="shared" si="0"/>
        <v>81.95114473684211</v>
      </c>
      <c r="J14" s="378">
        <v>76000</v>
      </c>
      <c r="K14" s="217"/>
      <c r="L14" s="217"/>
      <c r="M14" s="217"/>
      <c r="N14" s="217"/>
    </row>
    <row r="15" spans="1:14" ht="15.95" customHeight="1" x14ac:dyDescent="0.2">
      <c r="A15" s="28"/>
      <c r="B15" s="37"/>
      <c r="C15" s="40" t="s">
        <v>20</v>
      </c>
      <c r="D15" s="28">
        <v>111</v>
      </c>
      <c r="E15" s="28" t="s">
        <v>21</v>
      </c>
      <c r="F15" s="299">
        <v>381</v>
      </c>
      <c r="G15" s="335">
        <v>381</v>
      </c>
      <c r="H15" s="189"/>
      <c r="I15" s="212">
        <f t="shared" si="0"/>
        <v>0</v>
      </c>
      <c r="J15" s="378">
        <v>401</v>
      </c>
      <c r="K15" s="217"/>
      <c r="L15" s="217"/>
      <c r="M15" s="217"/>
      <c r="N15" s="217"/>
    </row>
    <row r="16" spans="1:14" ht="15.95" customHeight="1" x14ac:dyDescent="0.2">
      <c r="A16" s="28"/>
      <c r="B16" s="37"/>
      <c r="C16" s="40" t="s">
        <v>16</v>
      </c>
      <c r="D16" s="28">
        <v>41</v>
      </c>
      <c r="E16" s="28" t="s">
        <v>22</v>
      </c>
      <c r="F16" s="299">
        <v>26600</v>
      </c>
      <c r="G16" s="335">
        <v>26600</v>
      </c>
      <c r="H16" s="189">
        <v>21602.74</v>
      </c>
      <c r="I16" s="212">
        <f t="shared" si="0"/>
        <v>81.213308270676691</v>
      </c>
      <c r="J16" s="378">
        <v>26600</v>
      </c>
      <c r="K16" s="217"/>
      <c r="L16" s="217"/>
      <c r="M16" s="217"/>
      <c r="N16" s="217"/>
    </row>
    <row r="17" spans="1:14" ht="15.95" customHeight="1" x14ac:dyDescent="0.2">
      <c r="A17" s="28"/>
      <c r="B17" s="37"/>
      <c r="C17" s="40">
        <v>627000</v>
      </c>
      <c r="D17" s="28">
        <v>41</v>
      </c>
      <c r="E17" s="101" t="s">
        <v>620</v>
      </c>
      <c r="F17" s="299">
        <v>11400</v>
      </c>
      <c r="G17" s="335">
        <v>11400</v>
      </c>
      <c r="H17" s="189">
        <v>6249.57</v>
      </c>
      <c r="I17" s="212">
        <f t="shared" si="0"/>
        <v>54.820789473684208</v>
      </c>
      <c r="J17" s="378">
        <v>11400</v>
      </c>
      <c r="K17" s="217"/>
      <c r="L17" s="217"/>
      <c r="M17" s="217"/>
      <c r="N17" s="217"/>
    </row>
    <row r="18" spans="1:14" ht="15.95" customHeight="1" x14ac:dyDescent="0.2">
      <c r="A18" s="28"/>
      <c r="B18" s="37"/>
      <c r="C18" s="40">
        <v>627001</v>
      </c>
      <c r="D18" s="28">
        <v>41</v>
      </c>
      <c r="E18" s="101" t="s">
        <v>619</v>
      </c>
      <c r="F18" s="299">
        <v>3040</v>
      </c>
      <c r="G18" s="335">
        <v>3040</v>
      </c>
      <c r="H18" s="189">
        <v>2352.5700000000002</v>
      </c>
      <c r="I18" s="212">
        <f t="shared" si="0"/>
        <v>77.387171052631587</v>
      </c>
      <c r="J18" s="378">
        <v>3040</v>
      </c>
      <c r="K18" s="217"/>
      <c r="L18" s="217"/>
      <c r="M18" s="217"/>
      <c r="N18" s="217"/>
    </row>
    <row r="19" spans="1:14" ht="15.95" customHeight="1" x14ac:dyDescent="0.2">
      <c r="A19" s="28"/>
      <c r="B19" s="37"/>
      <c r="C19" s="40">
        <v>625</v>
      </c>
      <c r="D19" s="28">
        <v>41</v>
      </c>
      <c r="E19" s="101" t="s">
        <v>968</v>
      </c>
      <c r="F19" s="299">
        <v>0</v>
      </c>
      <c r="G19" s="335">
        <v>0</v>
      </c>
      <c r="H19" s="189">
        <v>155.99</v>
      </c>
      <c r="I19" s="212">
        <v>0</v>
      </c>
      <c r="J19" s="378">
        <v>200</v>
      </c>
      <c r="K19" s="217"/>
      <c r="L19" s="217"/>
      <c r="M19" s="217"/>
      <c r="N19" s="217"/>
    </row>
    <row r="20" spans="1:14" ht="15.95" customHeight="1" x14ac:dyDescent="0.2">
      <c r="A20" s="28"/>
      <c r="B20" s="37"/>
      <c r="C20" s="40">
        <v>631001</v>
      </c>
      <c r="D20" s="28">
        <v>41</v>
      </c>
      <c r="E20" s="28" t="s">
        <v>23</v>
      </c>
      <c r="F20" s="299">
        <v>56</v>
      </c>
      <c r="G20" s="335">
        <v>56</v>
      </c>
      <c r="H20" s="189">
        <v>18.8</v>
      </c>
      <c r="I20" s="212">
        <f t="shared" si="0"/>
        <v>33.571428571428577</v>
      </c>
      <c r="J20" s="378">
        <v>56</v>
      </c>
      <c r="K20" s="217"/>
      <c r="L20" s="217"/>
      <c r="M20" s="217"/>
      <c r="N20" s="217"/>
    </row>
    <row r="21" spans="1:14" ht="15.95" customHeight="1" x14ac:dyDescent="0.2">
      <c r="A21" s="28"/>
      <c r="B21" s="37"/>
      <c r="C21" s="40">
        <v>636001</v>
      </c>
      <c r="D21" s="28">
        <v>41</v>
      </c>
      <c r="E21" s="101" t="s">
        <v>670</v>
      </c>
      <c r="F21" s="299">
        <v>50</v>
      </c>
      <c r="G21" s="335">
        <v>50</v>
      </c>
      <c r="H21" s="189">
        <v>10</v>
      </c>
      <c r="I21" s="212">
        <f t="shared" si="0"/>
        <v>20</v>
      </c>
      <c r="J21" s="378">
        <v>50</v>
      </c>
      <c r="K21" s="217"/>
      <c r="L21" s="217"/>
      <c r="M21" s="217"/>
      <c r="N21" s="217"/>
    </row>
    <row r="22" spans="1:14" ht="15.95" customHeight="1" x14ac:dyDescent="0.2">
      <c r="A22" s="28"/>
      <c r="B22" s="37"/>
      <c r="C22" s="40">
        <v>632001</v>
      </c>
      <c r="D22" s="28">
        <v>41</v>
      </c>
      <c r="E22" s="28" t="s">
        <v>24</v>
      </c>
      <c r="F22" s="299">
        <v>2788</v>
      </c>
      <c r="G22" s="335">
        <v>2788</v>
      </c>
      <c r="H22" s="189">
        <v>2963.68</v>
      </c>
      <c r="I22" s="212">
        <f t="shared" si="0"/>
        <v>106.3012912482066</v>
      </c>
      <c r="J22" s="378">
        <v>2964</v>
      </c>
      <c r="K22" s="217"/>
      <c r="L22" s="217"/>
      <c r="M22" s="217"/>
      <c r="N22" s="217"/>
    </row>
    <row r="23" spans="1:14" ht="15.95" customHeight="1" x14ac:dyDescent="0.2">
      <c r="A23" s="28"/>
      <c r="B23" s="37"/>
      <c r="C23" s="173" t="s">
        <v>25</v>
      </c>
      <c r="D23" s="28">
        <v>41</v>
      </c>
      <c r="E23" s="28" t="s">
        <v>26</v>
      </c>
      <c r="F23" s="299">
        <v>663</v>
      </c>
      <c r="G23" s="335">
        <v>663</v>
      </c>
      <c r="H23" s="189">
        <v>620.9</v>
      </c>
      <c r="I23" s="212">
        <f t="shared" si="0"/>
        <v>93.650075414781298</v>
      </c>
      <c r="J23" s="378">
        <v>621</v>
      </c>
      <c r="K23" s="217"/>
      <c r="L23" s="217"/>
      <c r="M23" s="217"/>
      <c r="N23" s="217"/>
    </row>
    <row r="24" spans="1:14" ht="15.95" customHeight="1" x14ac:dyDescent="0.2">
      <c r="A24" s="28"/>
      <c r="B24" s="37"/>
      <c r="C24" s="173" t="s">
        <v>27</v>
      </c>
      <c r="D24" s="28">
        <v>41</v>
      </c>
      <c r="E24" s="101" t="s">
        <v>781</v>
      </c>
      <c r="F24" s="299">
        <v>4000</v>
      </c>
      <c r="G24" s="335">
        <v>4000</v>
      </c>
      <c r="H24" s="189">
        <v>8007.41</v>
      </c>
      <c r="I24" s="212">
        <f t="shared" si="0"/>
        <v>200.18525</v>
      </c>
      <c r="J24" s="378">
        <v>9000</v>
      </c>
      <c r="K24" s="217"/>
      <c r="L24" s="217"/>
      <c r="M24" s="217"/>
      <c r="N24" s="217"/>
    </row>
    <row r="25" spans="1:14" ht="15.95" customHeight="1" x14ac:dyDescent="0.2">
      <c r="A25" s="28"/>
      <c r="B25" s="37"/>
      <c r="C25" s="173" t="s">
        <v>28</v>
      </c>
      <c r="D25" s="28">
        <v>41</v>
      </c>
      <c r="E25" s="28" t="s">
        <v>435</v>
      </c>
      <c r="F25" s="299">
        <v>200</v>
      </c>
      <c r="G25" s="335">
        <v>200</v>
      </c>
      <c r="H25" s="189">
        <v>4018.36</v>
      </c>
      <c r="I25" s="212">
        <f t="shared" si="0"/>
        <v>2009.1799999999998</v>
      </c>
      <c r="J25" s="378">
        <v>4500</v>
      </c>
      <c r="K25" s="217"/>
      <c r="L25" s="217"/>
      <c r="M25" s="217"/>
      <c r="N25" s="217"/>
    </row>
    <row r="26" spans="1:14" ht="15.95" customHeight="1" x14ac:dyDescent="0.2">
      <c r="A26" s="28"/>
      <c r="B26" s="37"/>
      <c r="C26" s="173" t="s">
        <v>29</v>
      </c>
      <c r="D26" s="28">
        <v>41</v>
      </c>
      <c r="E26" s="28" t="s">
        <v>30</v>
      </c>
      <c r="F26" s="299">
        <v>660</v>
      </c>
      <c r="G26" s="335">
        <v>660</v>
      </c>
      <c r="H26" s="189">
        <v>362.61</v>
      </c>
      <c r="I26" s="212">
        <f t="shared" si="0"/>
        <v>54.940909090909095</v>
      </c>
      <c r="J26" s="378">
        <v>660</v>
      </c>
      <c r="K26" s="217"/>
      <c r="L26" s="217"/>
      <c r="M26" s="217"/>
      <c r="N26" s="217"/>
    </row>
    <row r="27" spans="1:14" ht="15.95" customHeight="1" x14ac:dyDescent="0.2">
      <c r="A27" s="28"/>
      <c r="B27" s="37"/>
      <c r="C27" s="173" t="s">
        <v>28</v>
      </c>
      <c r="D27" s="28">
        <v>41</v>
      </c>
      <c r="E27" s="101" t="s">
        <v>782</v>
      </c>
      <c r="F27" s="299">
        <v>200</v>
      </c>
      <c r="G27" s="335">
        <v>200</v>
      </c>
      <c r="H27" s="189">
        <v>258.33999999999997</v>
      </c>
      <c r="I27" s="212">
        <f t="shared" si="0"/>
        <v>129.16999999999999</v>
      </c>
      <c r="J27" s="378">
        <v>500</v>
      </c>
      <c r="K27" s="217"/>
      <c r="L27" s="217"/>
      <c r="M27" s="217"/>
      <c r="N27" s="217"/>
    </row>
    <row r="28" spans="1:14" ht="15.95" customHeight="1" x14ac:dyDescent="0.2">
      <c r="A28" s="28"/>
      <c r="B28" s="37"/>
      <c r="C28" s="173" t="s">
        <v>31</v>
      </c>
      <c r="D28" s="28">
        <v>41</v>
      </c>
      <c r="E28" s="28" t="s">
        <v>32</v>
      </c>
      <c r="F28" s="299">
        <v>760</v>
      </c>
      <c r="G28" s="335">
        <v>760</v>
      </c>
      <c r="H28" s="189">
        <v>631.53</v>
      </c>
      <c r="I28" s="212">
        <f t="shared" si="0"/>
        <v>83.096052631578942</v>
      </c>
      <c r="J28" s="378">
        <v>760</v>
      </c>
      <c r="K28" s="217"/>
      <c r="L28" s="217"/>
      <c r="M28" s="217"/>
      <c r="N28" s="217"/>
    </row>
    <row r="29" spans="1:14" ht="15.95" customHeight="1" x14ac:dyDescent="0.2">
      <c r="A29" s="28"/>
      <c r="B29" s="37"/>
      <c r="C29" s="173" t="s">
        <v>33</v>
      </c>
      <c r="D29" s="28">
        <v>41</v>
      </c>
      <c r="E29" s="28" t="s">
        <v>34</v>
      </c>
      <c r="F29" s="299">
        <v>200</v>
      </c>
      <c r="G29" s="335">
        <v>200</v>
      </c>
      <c r="H29" s="189">
        <v>56.73</v>
      </c>
      <c r="I29" s="212">
        <f t="shared" si="0"/>
        <v>28.364999999999995</v>
      </c>
      <c r="J29" s="378">
        <v>200</v>
      </c>
      <c r="K29" s="217"/>
      <c r="L29" s="217"/>
      <c r="M29" s="217"/>
      <c r="N29" s="217"/>
    </row>
    <row r="30" spans="1:14" ht="15.95" customHeight="1" x14ac:dyDescent="0.2">
      <c r="A30" s="28"/>
      <c r="B30" s="37"/>
      <c r="C30" s="173">
        <v>632003</v>
      </c>
      <c r="D30" s="28">
        <v>41</v>
      </c>
      <c r="E30" s="28" t="s">
        <v>35</v>
      </c>
      <c r="F30" s="299">
        <v>3200</v>
      </c>
      <c r="G30" s="335">
        <v>3200</v>
      </c>
      <c r="H30" s="189">
        <v>3191.23</v>
      </c>
      <c r="I30" s="212">
        <f t="shared" si="0"/>
        <v>99.725937500000001</v>
      </c>
      <c r="J30" s="378">
        <v>3200</v>
      </c>
      <c r="K30" s="217"/>
      <c r="L30" s="217"/>
      <c r="M30" s="217"/>
      <c r="N30" s="217"/>
    </row>
    <row r="31" spans="1:14" ht="15.95" customHeight="1" x14ac:dyDescent="0.2">
      <c r="A31" s="28"/>
      <c r="B31" s="37"/>
      <c r="C31" s="173" t="s">
        <v>36</v>
      </c>
      <c r="D31" s="28">
        <v>41</v>
      </c>
      <c r="E31" s="28" t="s">
        <v>37</v>
      </c>
      <c r="F31" s="299">
        <v>300</v>
      </c>
      <c r="G31" s="335">
        <v>300</v>
      </c>
      <c r="H31" s="189">
        <v>167.22</v>
      </c>
      <c r="I31" s="212">
        <f t="shared" si="0"/>
        <v>55.74</v>
      </c>
      <c r="J31" s="378">
        <v>300</v>
      </c>
      <c r="K31" s="217"/>
      <c r="L31" s="217"/>
      <c r="M31" s="217"/>
      <c r="N31" s="217"/>
    </row>
    <row r="32" spans="1:14" ht="15.95" customHeight="1" x14ac:dyDescent="0.2">
      <c r="A32" s="28"/>
      <c r="B32" s="37"/>
      <c r="C32" s="173" t="s">
        <v>38</v>
      </c>
      <c r="D32" s="28">
        <v>41</v>
      </c>
      <c r="E32" s="28" t="s">
        <v>504</v>
      </c>
      <c r="F32" s="299">
        <v>8000</v>
      </c>
      <c r="G32" s="335">
        <v>8000</v>
      </c>
      <c r="H32" s="189">
        <v>4551.0200000000004</v>
      </c>
      <c r="I32" s="212">
        <f t="shared" si="0"/>
        <v>56.887750000000004</v>
      </c>
      <c r="J32" s="378">
        <v>8000</v>
      </c>
      <c r="K32" s="217"/>
      <c r="L32" s="217"/>
      <c r="M32" s="217"/>
      <c r="N32" s="217"/>
    </row>
    <row r="33" spans="1:14" ht="15.95" customHeight="1" x14ac:dyDescent="0.2">
      <c r="A33" s="28"/>
      <c r="B33" s="37"/>
      <c r="C33" s="173" t="s">
        <v>38</v>
      </c>
      <c r="D33" s="28">
        <v>41</v>
      </c>
      <c r="E33" s="101" t="s">
        <v>621</v>
      </c>
      <c r="F33" s="299">
        <v>2500</v>
      </c>
      <c r="G33" s="335">
        <v>2500</v>
      </c>
      <c r="H33" s="189">
        <v>293.24</v>
      </c>
      <c r="I33" s="212">
        <f t="shared" si="0"/>
        <v>11.7296</v>
      </c>
      <c r="J33" s="378">
        <v>2500</v>
      </c>
      <c r="K33" s="217"/>
      <c r="L33" s="217"/>
      <c r="M33" s="217"/>
      <c r="N33" s="217"/>
    </row>
    <row r="34" spans="1:14" ht="15.6" customHeight="1" x14ac:dyDescent="0.2">
      <c r="A34" s="28"/>
      <c r="B34" s="37"/>
      <c r="C34" s="40">
        <v>633001</v>
      </c>
      <c r="D34" s="28">
        <v>41</v>
      </c>
      <c r="E34" s="101" t="s">
        <v>669</v>
      </c>
      <c r="F34" s="299">
        <v>5000</v>
      </c>
      <c r="G34" s="335">
        <v>5000</v>
      </c>
      <c r="H34" s="189">
        <v>281</v>
      </c>
      <c r="I34" s="212">
        <f t="shared" si="0"/>
        <v>5.62</v>
      </c>
      <c r="J34" s="378">
        <v>5000</v>
      </c>
      <c r="K34" s="217"/>
      <c r="L34" s="217"/>
      <c r="M34" s="217"/>
      <c r="N34" s="217"/>
    </row>
    <row r="35" spans="1:14" ht="15.95" customHeight="1" x14ac:dyDescent="0.2">
      <c r="A35" s="28"/>
      <c r="B35" s="37"/>
      <c r="C35" s="40">
        <v>633004</v>
      </c>
      <c r="D35" s="28">
        <v>41</v>
      </c>
      <c r="E35" s="101" t="s">
        <v>1026</v>
      </c>
      <c r="F35" s="299">
        <v>5000</v>
      </c>
      <c r="G35" s="335">
        <v>5000</v>
      </c>
      <c r="H35" s="189">
        <v>769</v>
      </c>
      <c r="I35" s="212">
        <f t="shared" si="0"/>
        <v>15.379999999999999</v>
      </c>
      <c r="J35" s="378">
        <v>5000</v>
      </c>
      <c r="K35" s="217"/>
      <c r="L35" s="217"/>
      <c r="M35" s="217"/>
      <c r="N35" s="217"/>
    </row>
    <row r="36" spans="1:14" ht="15.95" customHeight="1" x14ac:dyDescent="0.2">
      <c r="A36" s="28"/>
      <c r="B36" s="37"/>
      <c r="C36" s="173" t="s">
        <v>39</v>
      </c>
      <c r="D36" s="28">
        <v>41</v>
      </c>
      <c r="E36" s="28" t="s">
        <v>523</v>
      </c>
      <c r="F36" s="299">
        <v>5000</v>
      </c>
      <c r="G36" s="335">
        <v>5000</v>
      </c>
      <c r="H36" s="189">
        <v>922.86</v>
      </c>
      <c r="I36" s="212">
        <f t="shared" si="0"/>
        <v>18.4572</v>
      </c>
      <c r="J36" s="378">
        <v>5000</v>
      </c>
      <c r="K36" s="217"/>
      <c r="L36" s="217"/>
      <c r="M36" s="217"/>
      <c r="N36" s="217"/>
    </row>
    <row r="37" spans="1:14" ht="15.95" customHeight="1" x14ac:dyDescent="0.2">
      <c r="A37" s="28"/>
      <c r="B37" s="37"/>
      <c r="C37" s="173" t="s">
        <v>40</v>
      </c>
      <c r="D37" s="28">
        <v>41</v>
      </c>
      <c r="E37" s="28" t="s">
        <v>524</v>
      </c>
      <c r="F37" s="299">
        <v>1500</v>
      </c>
      <c r="G37" s="335">
        <v>1500</v>
      </c>
      <c r="H37" s="189">
        <v>849.03</v>
      </c>
      <c r="I37" s="212">
        <f t="shared" si="0"/>
        <v>56.601999999999997</v>
      </c>
      <c r="J37" s="378">
        <v>1500</v>
      </c>
      <c r="K37" s="217"/>
      <c r="L37" s="217"/>
      <c r="M37" s="217"/>
      <c r="N37" s="217"/>
    </row>
    <row r="38" spans="1:14" ht="15.95" customHeight="1" x14ac:dyDescent="0.2">
      <c r="A38" s="28"/>
      <c r="B38" s="37"/>
      <c r="C38" s="173" t="s">
        <v>41</v>
      </c>
      <c r="D38" s="28">
        <v>41</v>
      </c>
      <c r="E38" s="28" t="s">
        <v>522</v>
      </c>
      <c r="F38" s="299">
        <v>4000</v>
      </c>
      <c r="G38" s="335">
        <v>4000</v>
      </c>
      <c r="H38" s="189">
        <v>2421.8200000000002</v>
      </c>
      <c r="I38" s="212">
        <f t="shared" si="0"/>
        <v>60.545500000000004</v>
      </c>
      <c r="J38" s="378">
        <v>4000</v>
      </c>
      <c r="K38" s="217"/>
      <c r="L38" s="217"/>
      <c r="M38" s="217"/>
      <c r="N38" s="217"/>
    </row>
    <row r="39" spans="1:14" ht="15.95" customHeight="1" x14ac:dyDescent="0.2">
      <c r="A39" s="28"/>
      <c r="B39" s="37"/>
      <c r="C39" s="173">
        <v>633006</v>
      </c>
      <c r="D39" s="28">
        <v>41</v>
      </c>
      <c r="E39" s="28" t="s">
        <v>4</v>
      </c>
      <c r="F39" s="299">
        <v>1000</v>
      </c>
      <c r="G39" s="335">
        <v>1000</v>
      </c>
      <c r="H39" s="189">
        <v>777.37</v>
      </c>
      <c r="I39" s="212">
        <f t="shared" si="0"/>
        <v>77.736999999999995</v>
      </c>
      <c r="J39" s="378">
        <v>1000</v>
      </c>
      <c r="K39" s="217"/>
      <c r="L39" s="217"/>
      <c r="M39" s="217"/>
      <c r="N39" s="217"/>
    </row>
    <row r="40" spans="1:14" ht="15.95" customHeight="1" x14ac:dyDescent="0.2">
      <c r="A40" s="28"/>
      <c r="B40" s="37"/>
      <c r="C40" s="173" t="s">
        <v>42</v>
      </c>
      <c r="D40" s="28">
        <v>41</v>
      </c>
      <c r="E40" s="28" t="s">
        <v>43</v>
      </c>
      <c r="F40" s="299">
        <v>500</v>
      </c>
      <c r="G40" s="335">
        <v>500</v>
      </c>
      <c r="H40" s="189">
        <v>643.04</v>
      </c>
      <c r="I40" s="212">
        <f t="shared" si="0"/>
        <v>128.60799999999998</v>
      </c>
      <c r="J40" s="378">
        <v>1000</v>
      </c>
      <c r="K40" s="217"/>
      <c r="L40" s="217"/>
      <c r="M40" s="217"/>
      <c r="N40" s="217"/>
    </row>
    <row r="41" spans="1:14" ht="15.6" customHeight="1" x14ac:dyDescent="0.2">
      <c r="A41" s="28"/>
      <c r="B41" s="37"/>
      <c r="C41" s="173" t="s">
        <v>44</v>
      </c>
      <c r="D41" s="28">
        <v>41</v>
      </c>
      <c r="E41" s="28" t="s">
        <v>45</v>
      </c>
      <c r="F41" s="299">
        <v>1000</v>
      </c>
      <c r="G41" s="335">
        <v>1000</v>
      </c>
      <c r="H41" s="189">
        <v>958.88</v>
      </c>
      <c r="I41" s="212">
        <f t="shared" si="0"/>
        <v>95.887999999999991</v>
      </c>
      <c r="J41" s="378">
        <v>1000</v>
      </c>
      <c r="K41" s="217"/>
      <c r="L41" s="217"/>
      <c r="M41" s="217"/>
      <c r="N41" s="217"/>
    </row>
    <row r="42" spans="1:14" ht="15.6" customHeight="1" x14ac:dyDescent="0.2">
      <c r="A42" s="28"/>
      <c r="B42" s="37"/>
      <c r="C42" s="173" t="s">
        <v>733</v>
      </c>
      <c r="D42" s="101">
        <v>41</v>
      </c>
      <c r="E42" s="101" t="s">
        <v>734</v>
      </c>
      <c r="F42" s="299">
        <v>100</v>
      </c>
      <c r="G42" s="335">
        <v>100</v>
      </c>
      <c r="H42" s="189"/>
      <c r="I42" s="212">
        <f t="shared" si="0"/>
        <v>0</v>
      </c>
      <c r="J42" s="378">
        <v>100</v>
      </c>
      <c r="K42" s="217"/>
      <c r="L42" s="217"/>
      <c r="M42" s="217"/>
      <c r="N42" s="217"/>
    </row>
    <row r="43" spans="1:14" ht="15.6" customHeight="1" x14ac:dyDescent="0.2">
      <c r="A43" s="28"/>
      <c r="B43" s="37"/>
      <c r="C43" s="173">
        <v>633009</v>
      </c>
      <c r="D43" s="28">
        <v>41</v>
      </c>
      <c r="E43" s="28" t="s">
        <v>46</v>
      </c>
      <c r="F43" s="299">
        <v>1100</v>
      </c>
      <c r="G43" s="335">
        <v>1100</v>
      </c>
      <c r="H43" s="189">
        <v>96.97</v>
      </c>
      <c r="I43" s="212">
        <f t="shared" si="0"/>
        <v>8.8154545454545463</v>
      </c>
      <c r="J43" s="378">
        <v>200</v>
      </c>
      <c r="K43" s="217"/>
      <c r="L43" s="217"/>
      <c r="M43" s="217"/>
      <c r="N43" s="217"/>
    </row>
    <row r="44" spans="1:14" ht="15.6" customHeight="1" x14ac:dyDescent="0.2">
      <c r="A44" s="28"/>
      <c r="B44" s="37"/>
      <c r="C44" s="173">
        <v>633016</v>
      </c>
      <c r="D44" s="28">
        <v>41</v>
      </c>
      <c r="E44" s="28" t="s">
        <v>398</v>
      </c>
      <c r="F44" s="299">
        <v>1400</v>
      </c>
      <c r="G44" s="335">
        <v>1400</v>
      </c>
      <c r="H44" s="189">
        <v>1043.92</v>
      </c>
      <c r="I44" s="212">
        <f t="shared" si="0"/>
        <v>74.565714285714293</v>
      </c>
      <c r="J44" s="378">
        <v>1400</v>
      </c>
      <c r="K44" s="217"/>
      <c r="L44" s="217"/>
      <c r="M44" s="217"/>
      <c r="N44" s="217"/>
    </row>
    <row r="45" spans="1:14" ht="15.6" customHeight="1" x14ac:dyDescent="0.2">
      <c r="A45" s="28"/>
      <c r="B45" s="33"/>
      <c r="C45" s="173">
        <v>634001</v>
      </c>
      <c r="D45" s="28">
        <v>41</v>
      </c>
      <c r="E45" s="28" t="s">
        <v>484</v>
      </c>
      <c r="F45" s="299">
        <v>1500</v>
      </c>
      <c r="G45" s="335">
        <v>1500</v>
      </c>
      <c r="H45" s="189">
        <v>1353.67</v>
      </c>
      <c r="I45" s="212">
        <f t="shared" si="0"/>
        <v>90.244666666666674</v>
      </c>
      <c r="J45" s="378">
        <v>1500</v>
      </c>
      <c r="K45" s="217"/>
      <c r="L45" s="217"/>
      <c r="M45" s="217"/>
      <c r="N45" s="217"/>
    </row>
    <row r="46" spans="1:14" ht="15.6" customHeight="1" x14ac:dyDescent="0.2">
      <c r="A46" s="28"/>
      <c r="B46" s="37"/>
      <c r="C46" s="173" t="s">
        <v>47</v>
      </c>
      <c r="D46" s="28">
        <v>41</v>
      </c>
      <c r="E46" s="101" t="s">
        <v>623</v>
      </c>
      <c r="F46" s="299">
        <v>6000</v>
      </c>
      <c r="G46" s="335">
        <v>6000</v>
      </c>
      <c r="H46" s="189">
        <v>3885.75</v>
      </c>
      <c r="I46" s="212">
        <f t="shared" si="0"/>
        <v>64.762500000000003</v>
      </c>
      <c r="J46" s="378">
        <v>6000</v>
      </c>
      <c r="K46" s="217"/>
      <c r="L46" s="217"/>
      <c r="M46" s="217"/>
      <c r="N46" s="217"/>
    </row>
    <row r="47" spans="1:14" ht="15.6" customHeight="1" x14ac:dyDescent="0.2">
      <c r="A47" s="28"/>
      <c r="B47" s="37"/>
      <c r="C47" s="173" t="s">
        <v>2</v>
      </c>
      <c r="D47" s="28">
        <v>41</v>
      </c>
      <c r="E47" s="28" t="s">
        <v>3</v>
      </c>
      <c r="F47" s="299">
        <v>187</v>
      </c>
      <c r="G47" s="335">
        <v>187</v>
      </c>
      <c r="H47" s="189">
        <v>109.6</v>
      </c>
      <c r="I47" s="212">
        <f t="shared" si="0"/>
        <v>58.609625668449198</v>
      </c>
      <c r="J47" s="378">
        <v>187</v>
      </c>
      <c r="K47" s="217"/>
      <c r="L47" s="217"/>
      <c r="M47" s="217"/>
      <c r="N47" s="217"/>
    </row>
    <row r="48" spans="1:14" ht="15.6" customHeight="1" x14ac:dyDescent="0.2">
      <c r="A48" s="28"/>
      <c r="B48" s="37"/>
      <c r="C48" s="173">
        <v>634003</v>
      </c>
      <c r="D48" s="28">
        <v>41</v>
      </c>
      <c r="E48" s="28" t="s">
        <v>436</v>
      </c>
      <c r="F48" s="299">
        <v>1003</v>
      </c>
      <c r="G48" s="335">
        <v>1003</v>
      </c>
      <c r="H48" s="189">
        <v>83.86</v>
      </c>
      <c r="I48" s="212">
        <f t="shared" si="0"/>
        <v>8.3609172482552339</v>
      </c>
      <c r="J48" s="378">
        <v>1003</v>
      </c>
      <c r="K48" s="217"/>
      <c r="L48" s="217"/>
      <c r="M48" s="217"/>
      <c r="N48" s="217"/>
    </row>
    <row r="49" spans="1:14" ht="15.6" customHeight="1" x14ac:dyDescent="0.2">
      <c r="A49" s="28"/>
      <c r="B49" s="37"/>
      <c r="C49" s="173" t="s">
        <v>48</v>
      </c>
      <c r="D49" s="28">
        <v>41</v>
      </c>
      <c r="E49" s="28" t="s">
        <v>49</v>
      </c>
      <c r="F49" s="299">
        <v>2000</v>
      </c>
      <c r="G49" s="335">
        <v>2000</v>
      </c>
      <c r="H49" s="189">
        <v>879.66</v>
      </c>
      <c r="I49" s="212">
        <f t="shared" si="0"/>
        <v>43.982999999999997</v>
      </c>
      <c r="J49" s="378">
        <v>2000</v>
      </c>
      <c r="K49" s="217"/>
      <c r="L49" s="217"/>
      <c r="M49" s="217"/>
      <c r="N49" s="217"/>
    </row>
    <row r="50" spans="1:14" ht="15.6" customHeight="1" x14ac:dyDescent="0.2">
      <c r="A50" s="28"/>
      <c r="B50" s="37"/>
      <c r="C50" s="173">
        <v>635002</v>
      </c>
      <c r="D50" s="28">
        <v>41</v>
      </c>
      <c r="E50" s="28" t="s">
        <v>437</v>
      </c>
      <c r="F50" s="299">
        <v>1000</v>
      </c>
      <c r="G50" s="335">
        <v>1000</v>
      </c>
      <c r="H50" s="189">
        <v>840.37</v>
      </c>
      <c r="I50" s="212">
        <f t="shared" si="0"/>
        <v>84.036999999999992</v>
      </c>
      <c r="J50" s="378">
        <v>1000</v>
      </c>
      <c r="K50" s="217"/>
      <c r="L50" s="217"/>
      <c r="M50" s="217"/>
      <c r="N50" s="217"/>
    </row>
    <row r="51" spans="1:14" ht="15.6" customHeight="1" x14ac:dyDescent="0.2">
      <c r="A51" s="28"/>
      <c r="B51" s="37"/>
      <c r="C51" s="173">
        <v>635004</v>
      </c>
      <c r="D51" s="28">
        <v>41</v>
      </c>
      <c r="E51" s="28" t="s">
        <v>50</v>
      </c>
      <c r="F51" s="299">
        <v>200</v>
      </c>
      <c r="G51" s="335">
        <v>200</v>
      </c>
      <c r="H51" s="189"/>
      <c r="I51" s="212">
        <f t="shared" si="0"/>
        <v>0</v>
      </c>
      <c r="J51" s="378">
        <v>0</v>
      </c>
      <c r="K51" s="217"/>
      <c r="L51" s="217"/>
      <c r="M51" s="217"/>
      <c r="N51" s="217"/>
    </row>
    <row r="52" spans="1:14" ht="15.6" customHeight="1" x14ac:dyDescent="0.2">
      <c r="A52" s="28"/>
      <c r="B52" s="37"/>
      <c r="C52" s="173">
        <v>635005</v>
      </c>
      <c r="D52" s="28">
        <v>41</v>
      </c>
      <c r="E52" s="28" t="s">
        <v>51</v>
      </c>
      <c r="F52" s="299">
        <v>2000</v>
      </c>
      <c r="G52" s="335">
        <v>2000</v>
      </c>
      <c r="H52" s="189">
        <v>432.85</v>
      </c>
      <c r="I52" s="212">
        <f t="shared" si="0"/>
        <v>21.642500000000002</v>
      </c>
      <c r="J52" s="378">
        <v>2000</v>
      </c>
      <c r="K52" s="217"/>
      <c r="L52" s="217"/>
      <c r="M52" s="217"/>
      <c r="N52" s="217"/>
    </row>
    <row r="53" spans="1:14" ht="15.6" customHeight="1" x14ac:dyDescent="0.2">
      <c r="A53" s="28"/>
      <c r="B53" s="37"/>
      <c r="C53" s="173" t="s">
        <v>735</v>
      </c>
      <c r="D53" s="101">
        <v>41</v>
      </c>
      <c r="E53" s="101" t="s">
        <v>736</v>
      </c>
      <c r="F53" s="299">
        <v>562</v>
      </c>
      <c r="G53" s="335">
        <v>562</v>
      </c>
      <c r="H53" s="189">
        <v>657.6</v>
      </c>
      <c r="I53" s="212">
        <f t="shared" si="0"/>
        <v>117.01067615658363</v>
      </c>
      <c r="J53" s="378">
        <v>700</v>
      </c>
      <c r="K53" s="217"/>
      <c r="L53" s="217"/>
      <c r="M53" s="217"/>
      <c r="N53" s="217"/>
    </row>
    <row r="54" spans="1:14" ht="15.6" customHeight="1" x14ac:dyDescent="0.2">
      <c r="A54" s="28"/>
      <c r="B54" s="37"/>
      <c r="C54" s="173" t="s">
        <v>783</v>
      </c>
      <c r="D54" s="101">
        <v>41</v>
      </c>
      <c r="E54" s="101" t="s">
        <v>784</v>
      </c>
      <c r="F54" s="299">
        <v>2398</v>
      </c>
      <c r="G54" s="335">
        <v>2398</v>
      </c>
      <c r="H54" s="189"/>
      <c r="I54" s="212">
        <f t="shared" si="0"/>
        <v>0</v>
      </c>
      <c r="J54" s="378">
        <v>0</v>
      </c>
      <c r="K54" s="217"/>
      <c r="L54" s="217"/>
      <c r="M54" s="217"/>
      <c r="N54" s="217"/>
    </row>
    <row r="55" spans="1:14" ht="15.6" customHeight="1" x14ac:dyDescent="0.2">
      <c r="A55" s="28"/>
      <c r="B55" s="28"/>
      <c r="C55" s="173" t="s">
        <v>52</v>
      </c>
      <c r="D55" s="28">
        <v>41</v>
      </c>
      <c r="E55" s="28" t="s">
        <v>53</v>
      </c>
      <c r="F55" s="299">
        <v>10000</v>
      </c>
      <c r="G55" s="335">
        <v>10000</v>
      </c>
      <c r="H55" s="189">
        <v>1832.19</v>
      </c>
      <c r="I55" s="212">
        <f t="shared" si="0"/>
        <v>18.321899999999999</v>
      </c>
      <c r="J55" s="378">
        <v>10000</v>
      </c>
      <c r="K55" s="217"/>
      <c r="L55" s="217"/>
      <c r="M55" s="217"/>
      <c r="N55" s="217"/>
    </row>
    <row r="56" spans="1:14" ht="15.6" customHeight="1" x14ac:dyDescent="0.2">
      <c r="A56" s="28"/>
      <c r="B56" s="37"/>
      <c r="C56" s="173" t="s">
        <v>54</v>
      </c>
      <c r="D56" s="28">
        <v>41</v>
      </c>
      <c r="E56" s="28" t="s">
        <v>595</v>
      </c>
      <c r="F56" s="299">
        <v>5200</v>
      </c>
      <c r="G56" s="335">
        <v>5200</v>
      </c>
      <c r="H56" s="189">
        <v>8295</v>
      </c>
      <c r="I56" s="212">
        <f t="shared" si="0"/>
        <v>159.51923076923077</v>
      </c>
      <c r="J56" s="378">
        <v>10000</v>
      </c>
      <c r="K56" s="217"/>
      <c r="L56" s="217"/>
      <c r="M56" s="217"/>
      <c r="N56" s="217"/>
    </row>
    <row r="57" spans="1:14" ht="15.6" customHeight="1" x14ac:dyDescent="0.2">
      <c r="A57" s="28"/>
      <c r="B57" s="37"/>
      <c r="C57" s="173">
        <v>637005</v>
      </c>
      <c r="D57" s="28">
        <v>41</v>
      </c>
      <c r="E57" s="101" t="s">
        <v>863</v>
      </c>
      <c r="F57" s="299">
        <v>2500</v>
      </c>
      <c r="G57" s="335">
        <v>2500</v>
      </c>
      <c r="H57" s="189"/>
      <c r="I57" s="212">
        <f t="shared" si="0"/>
        <v>0</v>
      </c>
      <c r="J57" s="378">
        <v>0</v>
      </c>
      <c r="K57" s="217"/>
      <c r="L57" s="217"/>
      <c r="M57" s="217"/>
      <c r="N57" s="217"/>
    </row>
    <row r="58" spans="1:14" ht="15.6" customHeight="1" x14ac:dyDescent="0.2">
      <c r="A58" s="28"/>
      <c r="B58" s="37"/>
      <c r="C58" s="173" t="s">
        <v>438</v>
      </c>
      <c r="D58" s="28">
        <v>41</v>
      </c>
      <c r="E58" s="28" t="s">
        <v>439</v>
      </c>
      <c r="F58" s="299">
        <v>72</v>
      </c>
      <c r="G58" s="335">
        <v>72</v>
      </c>
      <c r="H58" s="189">
        <v>71.099999999999994</v>
      </c>
      <c r="I58" s="212">
        <f t="shared" si="0"/>
        <v>98.75</v>
      </c>
      <c r="J58" s="378">
        <v>72</v>
      </c>
      <c r="K58" s="217"/>
      <c r="L58" s="217"/>
      <c r="M58" s="217"/>
      <c r="N58" s="217"/>
    </row>
    <row r="59" spans="1:14" ht="15.6" customHeight="1" x14ac:dyDescent="0.2">
      <c r="A59" s="28"/>
      <c r="B59" s="37"/>
      <c r="C59" s="173" t="s">
        <v>55</v>
      </c>
      <c r="D59" s="28">
        <v>41</v>
      </c>
      <c r="E59" s="28" t="s">
        <v>231</v>
      </c>
      <c r="F59" s="299">
        <v>5000</v>
      </c>
      <c r="G59" s="335">
        <v>5000</v>
      </c>
      <c r="H59" s="189"/>
      <c r="I59" s="212">
        <f t="shared" si="0"/>
        <v>0</v>
      </c>
      <c r="J59" s="378">
        <v>0</v>
      </c>
      <c r="K59" s="217"/>
      <c r="L59" s="217"/>
      <c r="M59" s="217"/>
      <c r="N59" s="217"/>
    </row>
    <row r="60" spans="1:14" ht="15.6" customHeight="1" x14ac:dyDescent="0.2">
      <c r="A60" s="28"/>
      <c r="B60" s="37"/>
      <c r="C60" s="173">
        <v>637003</v>
      </c>
      <c r="D60" s="28">
        <v>41</v>
      </c>
      <c r="E60" s="28" t="s">
        <v>525</v>
      </c>
      <c r="F60" s="299">
        <v>1000</v>
      </c>
      <c r="G60" s="335">
        <v>1000</v>
      </c>
      <c r="H60" s="189"/>
      <c r="I60" s="212">
        <f t="shared" si="0"/>
        <v>0</v>
      </c>
      <c r="J60" s="378">
        <v>100</v>
      </c>
      <c r="K60" s="217"/>
      <c r="L60" s="217"/>
      <c r="M60" s="217"/>
      <c r="N60" s="217"/>
    </row>
    <row r="61" spans="1:14" ht="15.6" customHeight="1" x14ac:dyDescent="0.2">
      <c r="A61" s="28"/>
      <c r="B61" s="37"/>
      <c r="C61" s="173" t="s">
        <v>526</v>
      </c>
      <c r="D61" s="28">
        <v>41</v>
      </c>
      <c r="E61" s="28" t="s">
        <v>527</v>
      </c>
      <c r="F61" s="299">
        <v>500</v>
      </c>
      <c r="G61" s="335">
        <v>500</v>
      </c>
      <c r="H61" s="189">
        <v>350</v>
      </c>
      <c r="I61" s="212">
        <f t="shared" si="0"/>
        <v>70</v>
      </c>
      <c r="J61" s="378">
        <v>500</v>
      </c>
      <c r="K61" s="217"/>
      <c r="L61" s="217"/>
      <c r="M61" s="217"/>
      <c r="N61" s="217"/>
    </row>
    <row r="62" spans="1:14" ht="15.6" customHeight="1" x14ac:dyDescent="0.2">
      <c r="A62" s="28"/>
      <c r="B62" s="37"/>
      <c r="C62" s="173" t="s">
        <v>308</v>
      </c>
      <c r="D62" s="28">
        <v>41</v>
      </c>
      <c r="E62" s="28" t="s">
        <v>309</v>
      </c>
      <c r="F62" s="299">
        <v>80</v>
      </c>
      <c r="G62" s="335">
        <v>80</v>
      </c>
      <c r="H62" s="189"/>
      <c r="I62" s="212">
        <f t="shared" si="0"/>
        <v>0</v>
      </c>
      <c r="J62" s="378">
        <v>80</v>
      </c>
      <c r="K62" s="217"/>
      <c r="L62" s="217"/>
      <c r="M62" s="217"/>
      <c r="N62" s="217"/>
    </row>
    <row r="63" spans="1:14" ht="15.6" customHeight="1" x14ac:dyDescent="0.2">
      <c r="A63" s="28"/>
      <c r="B63" s="37"/>
      <c r="C63" s="173" t="s">
        <v>528</v>
      </c>
      <c r="D63" s="28">
        <v>41</v>
      </c>
      <c r="E63" s="28" t="s">
        <v>529</v>
      </c>
      <c r="F63" s="299">
        <v>100</v>
      </c>
      <c r="G63" s="335">
        <v>100</v>
      </c>
      <c r="H63" s="189"/>
      <c r="I63" s="212">
        <f t="shared" si="0"/>
        <v>0</v>
      </c>
      <c r="J63" s="378">
        <v>100</v>
      </c>
      <c r="K63" s="217"/>
      <c r="L63" s="217"/>
      <c r="M63" s="217"/>
      <c r="N63" s="217"/>
    </row>
    <row r="64" spans="1:14" ht="15.6" customHeight="1" x14ac:dyDescent="0.2">
      <c r="A64" s="28"/>
      <c r="B64" s="37"/>
      <c r="C64" s="173">
        <v>637011</v>
      </c>
      <c r="D64" s="28">
        <v>41</v>
      </c>
      <c r="E64" s="28" t="s">
        <v>530</v>
      </c>
      <c r="F64" s="299">
        <v>1500</v>
      </c>
      <c r="G64" s="335">
        <v>1500</v>
      </c>
      <c r="H64" s="189">
        <v>1453.36</v>
      </c>
      <c r="I64" s="212">
        <f t="shared" si="0"/>
        <v>96.890666666666661</v>
      </c>
      <c r="J64" s="378">
        <v>1500</v>
      </c>
      <c r="K64" s="217"/>
      <c r="L64" s="217"/>
      <c r="M64" s="217"/>
      <c r="N64" s="217"/>
    </row>
    <row r="65" spans="1:18" ht="15.6" customHeight="1" x14ac:dyDescent="0.2">
      <c r="A65" s="28"/>
      <c r="B65" s="37"/>
      <c r="C65" s="173">
        <v>637012</v>
      </c>
      <c r="D65" s="28">
        <v>41</v>
      </c>
      <c r="E65" s="28" t="s">
        <v>289</v>
      </c>
      <c r="F65" s="299">
        <v>2000</v>
      </c>
      <c r="G65" s="335">
        <v>2000</v>
      </c>
      <c r="H65" s="189">
        <v>748.78</v>
      </c>
      <c r="I65" s="212">
        <f t="shared" si="0"/>
        <v>37.439</v>
      </c>
      <c r="J65" s="378">
        <v>2000</v>
      </c>
      <c r="K65" s="217"/>
      <c r="L65" s="217"/>
      <c r="M65" s="217"/>
      <c r="N65" s="217"/>
    </row>
    <row r="66" spans="1:18" ht="15.6" customHeight="1" x14ac:dyDescent="0.2">
      <c r="A66" s="28"/>
      <c r="B66" s="37"/>
      <c r="C66" s="173">
        <v>637014</v>
      </c>
      <c r="D66" s="28">
        <v>41</v>
      </c>
      <c r="E66" s="28" t="s">
        <v>56</v>
      </c>
      <c r="F66" s="299">
        <v>9839</v>
      </c>
      <c r="G66" s="335">
        <v>9839</v>
      </c>
      <c r="H66" s="189">
        <v>5875.09</v>
      </c>
      <c r="I66" s="212">
        <f t="shared" si="0"/>
        <v>59.712267506860449</v>
      </c>
      <c r="J66" s="378">
        <v>9839</v>
      </c>
      <c r="K66" s="217"/>
      <c r="L66" s="217"/>
      <c r="M66" s="217"/>
      <c r="N66" s="217"/>
    </row>
    <row r="67" spans="1:18" ht="15.6" customHeight="1" x14ac:dyDescent="0.2">
      <c r="A67" s="28"/>
      <c r="B67" s="37"/>
      <c r="C67" s="173" t="s">
        <v>964</v>
      </c>
      <c r="D67" s="28">
        <v>41</v>
      </c>
      <c r="E67" s="101" t="s">
        <v>965</v>
      </c>
      <c r="F67" s="299"/>
      <c r="G67" s="335"/>
      <c r="H67" s="189">
        <v>5106.5</v>
      </c>
      <c r="I67" s="212">
        <v>0</v>
      </c>
      <c r="J67" s="378">
        <v>0</v>
      </c>
      <c r="K67" s="217"/>
      <c r="L67" s="217"/>
      <c r="M67" s="217"/>
      <c r="N67" s="217"/>
    </row>
    <row r="68" spans="1:18" ht="15.6" customHeight="1" x14ac:dyDescent="0.2">
      <c r="A68" s="28"/>
      <c r="B68" s="37"/>
      <c r="C68" s="173" t="s">
        <v>57</v>
      </c>
      <c r="D68" s="28">
        <v>41</v>
      </c>
      <c r="E68" s="28" t="s">
        <v>58</v>
      </c>
      <c r="F68" s="299">
        <v>3514</v>
      </c>
      <c r="G68" s="335">
        <v>3514</v>
      </c>
      <c r="H68" s="189">
        <v>2591.35</v>
      </c>
      <c r="I68" s="212">
        <f t="shared" si="0"/>
        <v>73.743597040409796</v>
      </c>
      <c r="J68" s="378">
        <v>3514</v>
      </c>
      <c r="K68" s="217"/>
      <c r="L68" s="217"/>
      <c r="M68" s="217"/>
      <c r="N68" s="217"/>
    </row>
    <row r="69" spans="1:18" ht="15.6" customHeight="1" x14ac:dyDescent="0.2">
      <c r="A69" s="28"/>
      <c r="B69" s="37"/>
      <c r="C69" s="173" t="s">
        <v>59</v>
      </c>
      <c r="D69" s="28">
        <v>41</v>
      </c>
      <c r="E69" s="101" t="s">
        <v>709</v>
      </c>
      <c r="F69" s="299">
        <v>1519</v>
      </c>
      <c r="G69" s="335">
        <v>1519</v>
      </c>
      <c r="H69" s="189">
        <v>2349.2399999999998</v>
      </c>
      <c r="I69" s="212">
        <f t="shared" si="0"/>
        <v>154.65701119157339</v>
      </c>
      <c r="J69" s="378">
        <v>2500</v>
      </c>
      <c r="K69" s="217"/>
      <c r="L69" s="217"/>
      <c r="M69" s="217"/>
      <c r="N69" s="217"/>
    </row>
    <row r="70" spans="1:18" ht="15.6" customHeight="1" x14ac:dyDescent="0.2">
      <c r="A70" s="28"/>
      <c r="B70" s="37"/>
      <c r="C70" s="40">
        <v>637016</v>
      </c>
      <c r="D70" s="28">
        <v>41</v>
      </c>
      <c r="E70" s="28" t="s">
        <v>60</v>
      </c>
      <c r="F70" s="299">
        <v>5000</v>
      </c>
      <c r="G70" s="335">
        <v>5000</v>
      </c>
      <c r="H70" s="189">
        <v>4935.1099999999997</v>
      </c>
      <c r="I70" s="212">
        <f t="shared" si="0"/>
        <v>98.702199999999991</v>
      </c>
      <c r="J70" s="378">
        <v>6200</v>
      </c>
      <c r="K70" s="217"/>
      <c r="L70" s="217"/>
      <c r="M70" s="217"/>
      <c r="N70" s="217"/>
    </row>
    <row r="71" spans="1:18" ht="15.6" customHeight="1" x14ac:dyDescent="0.2">
      <c r="A71" s="28"/>
      <c r="B71" s="37"/>
      <c r="C71" s="40">
        <v>637004</v>
      </c>
      <c r="D71" s="28">
        <v>41</v>
      </c>
      <c r="E71" s="28" t="s">
        <v>399</v>
      </c>
      <c r="F71" s="299">
        <v>170</v>
      </c>
      <c r="G71" s="335">
        <v>170</v>
      </c>
      <c r="H71" s="189">
        <v>200.73</v>
      </c>
      <c r="I71" s="212">
        <f t="shared" si="0"/>
        <v>118.0764705882353</v>
      </c>
      <c r="J71" s="378">
        <v>250</v>
      </c>
      <c r="K71" s="217"/>
      <c r="L71" s="217"/>
      <c r="M71" s="217"/>
      <c r="N71" s="217"/>
    </row>
    <row r="72" spans="1:18" ht="15.6" customHeight="1" x14ac:dyDescent="0.2">
      <c r="A72" s="28"/>
      <c r="B72" s="37"/>
      <c r="C72" s="40" t="s">
        <v>624</v>
      </c>
      <c r="D72" s="28">
        <v>41</v>
      </c>
      <c r="E72" s="101" t="s">
        <v>641</v>
      </c>
      <c r="F72" s="299">
        <v>500</v>
      </c>
      <c r="G72" s="335">
        <v>500</v>
      </c>
      <c r="H72" s="189">
        <v>162.69999999999999</v>
      </c>
      <c r="I72" s="212">
        <f t="shared" si="0"/>
        <v>32.54</v>
      </c>
      <c r="J72" s="378">
        <v>500</v>
      </c>
      <c r="K72" s="217"/>
      <c r="L72" s="217"/>
      <c r="M72" s="217"/>
      <c r="N72" s="217"/>
    </row>
    <row r="73" spans="1:18" ht="15.6" customHeight="1" x14ac:dyDescent="0.2">
      <c r="A73" s="28"/>
      <c r="B73" s="37"/>
      <c r="C73" s="40">
        <v>642015</v>
      </c>
      <c r="D73" s="28">
        <v>41</v>
      </c>
      <c r="E73" s="28" t="s">
        <v>424</v>
      </c>
      <c r="F73" s="299">
        <v>1000</v>
      </c>
      <c r="G73" s="335">
        <v>1000</v>
      </c>
      <c r="H73" s="189">
        <v>1844.13</v>
      </c>
      <c r="I73" s="212">
        <f t="shared" si="0"/>
        <v>184.41300000000001</v>
      </c>
      <c r="J73" s="378">
        <v>2000</v>
      </c>
      <c r="K73" s="217"/>
      <c r="L73" s="217"/>
      <c r="M73" s="217"/>
      <c r="N73" s="217"/>
    </row>
    <row r="74" spans="1:18" ht="15.6" customHeight="1" x14ac:dyDescent="0.2">
      <c r="A74" s="28"/>
      <c r="B74" s="28"/>
      <c r="C74" s="173" t="s">
        <v>443</v>
      </c>
      <c r="D74" s="28">
        <v>41</v>
      </c>
      <c r="E74" s="28" t="s">
        <v>444</v>
      </c>
      <c r="F74" s="299">
        <v>500</v>
      </c>
      <c r="G74" s="335">
        <v>500</v>
      </c>
      <c r="H74" s="189">
        <v>687.45</v>
      </c>
      <c r="I74" s="212">
        <f t="shared" si="0"/>
        <v>137.49</v>
      </c>
      <c r="J74" s="378">
        <v>700</v>
      </c>
      <c r="K74" s="217"/>
      <c r="L74" s="217"/>
      <c r="M74" s="217"/>
      <c r="N74" s="217"/>
    </row>
    <row r="75" spans="1:18" ht="15.6" customHeight="1" x14ac:dyDescent="0.2">
      <c r="A75" s="28"/>
      <c r="B75" s="28"/>
      <c r="C75" s="173" t="s">
        <v>532</v>
      </c>
      <c r="D75" s="28">
        <v>41</v>
      </c>
      <c r="E75" s="28" t="s">
        <v>582</v>
      </c>
      <c r="F75" s="299">
        <v>760</v>
      </c>
      <c r="G75" s="335">
        <v>760</v>
      </c>
      <c r="H75" s="189">
        <v>881</v>
      </c>
      <c r="I75" s="212">
        <f t="shared" si="0"/>
        <v>115.92105263157895</v>
      </c>
      <c r="J75" s="378">
        <v>900</v>
      </c>
      <c r="K75" s="217"/>
      <c r="L75" s="217"/>
      <c r="M75" s="217"/>
      <c r="N75" s="217"/>
    </row>
    <row r="76" spans="1:18" ht="15.6" customHeight="1" x14ac:dyDescent="0.2">
      <c r="A76" s="28"/>
      <c r="B76" s="28"/>
      <c r="C76" s="173" t="s">
        <v>962</v>
      </c>
      <c r="D76" s="28">
        <v>41</v>
      </c>
      <c r="E76" s="101" t="s">
        <v>963</v>
      </c>
      <c r="F76" s="299"/>
      <c r="G76" s="335"/>
      <c r="H76" s="189">
        <v>318</v>
      </c>
      <c r="I76" s="212">
        <v>0</v>
      </c>
      <c r="J76" s="378">
        <v>318</v>
      </c>
      <c r="K76" s="217"/>
      <c r="L76" s="217"/>
      <c r="M76" s="217"/>
      <c r="N76" s="217"/>
    </row>
    <row r="77" spans="1:18" ht="15.6" customHeight="1" x14ac:dyDescent="0.2">
      <c r="A77" s="28"/>
      <c r="B77" s="28"/>
      <c r="C77" s="173" t="s">
        <v>966</v>
      </c>
      <c r="D77" s="28">
        <v>41</v>
      </c>
      <c r="E77" s="101" t="s">
        <v>967</v>
      </c>
      <c r="F77" s="299"/>
      <c r="G77" s="335"/>
      <c r="H77" s="189">
        <v>700</v>
      </c>
      <c r="I77" s="212">
        <v>0</v>
      </c>
      <c r="J77" s="378">
        <v>1000</v>
      </c>
      <c r="K77" s="217"/>
      <c r="L77" s="217"/>
      <c r="M77" s="217"/>
      <c r="N77" s="217"/>
    </row>
    <row r="78" spans="1:18" ht="15.6" customHeight="1" x14ac:dyDescent="0.2">
      <c r="A78" s="30" t="s">
        <v>349</v>
      </c>
      <c r="B78" s="28"/>
      <c r="C78" s="40"/>
      <c r="D78" s="70"/>
      <c r="E78" s="247" t="s">
        <v>62</v>
      </c>
      <c r="F78" s="300">
        <f>SUM(F12:F75)</f>
        <v>618902</v>
      </c>
      <c r="G78" s="225">
        <f>SUM(G12:G77)</f>
        <v>618902</v>
      </c>
      <c r="H78" s="225">
        <f>SUM(H12:H77)</f>
        <v>458273.27999999974</v>
      </c>
      <c r="I78" s="433">
        <f t="shared" ref="I78" si="1">SUM(H78/G78)*100</f>
        <v>74.046178554924651</v>
      </c>
      <c r="J78" s="379">
        <f>SUM(J12:J77)</f>
        <v>627315</v>
      </c>
      <c r="K78" s="455"/>
      <c r="L78" s="455">
        <f>SUM(G78)</f>
        <v>618902</v>
      </c>
      <c r="M78" s="455">
        <f>SUM(H78)</f>
        <v>458273.27999999974</v>
      </c>
      <c r="N78" s="455">
        <f>SUM(J78)</f>
        <v>627315</v>
      </c>
      <c r="P78" s="3"/>
      <c r="Q78" s="3"/>
      <c r="R78" s="3"/>
    </row>
    <row r="79" spans="1:18" ht="15.6" customHeight="1" x14ac:dyDescent="0.2">
      <c r="A79" s="36"/>
      <c r="B79" s="42"/>
      <c r="C79" s="56"/>
      <c r="D79" s="491"/>
      <c r="E79" s="492"/>
      <c r="F79" s="470"/>
      <c r="G79" s="455"/>
      <c r="H79" s="455"/>
      <c r="I79" s="471"/>
      <c r="J79" s="455"/>
      <c r="K79" s="455"/>
      <c r="L79" s="455"/>
      <c r="M79" s="455"/>
      <c r="N79" s="455"/>
      <c r="P79" s="3"/>
      <c r="Q79" s="3"/>
      <c r="R79" s="3"/>
    </row>
    <row r="80" spans="1:18" s="2" customFormat="1" ht="15.2" customHeight="1" x14ac:dyDescent="0.2">
      <c r="A80" s="46"/>
      <c r="B80" s="46" t="s">
        <v>375</v>
      </c>
      <c r="C80" s="174"/>
      <c r="D80" s="47"/>
      <c r="E80" s="46"/>
      <c r="F80" s="303"/>
      <c r="G80" s="446"/>
      <c r="H80" s="447"/>
      <c r="I80" s="217"/>
      <c r="J80" s="217"/>
      <c r="K80" s="217"/>
      <c r="L80" s="217"/>
      <c r="M80" s="217"/>
      <c r="N80" s="217"/>
    </row>
    <row r="81" spans="1:18" ht="15.2" customHeight="1" x14ac:dyDescent="0.2">
      <c r="A81" s="30" t="s">
        <v>374</v>
      </c>
      <c r="B81" s="28"/>
      <c r="C81" s="40">
        <v>637026.61100000003</v>
      </c>
      <c r="D81" s="28">
        <v>41</v>
      </c>
      <c r="E81" s="28" t="s">
        <v>581</v>
      </c>
      <c r="F81" s="299">
        <v>12000</v>
      </c>
      <c r="G81" s="335">
        <v>12000</v>
      </c>
      <c r="H81" s="189">
        <v>5936</v>
      </c>
      <c r="I81" s="212">
        <f>SUM(H81/G81)*100</f>
        <v>49.466666666666661</v>
      </c>
      <c r="J81" s="378">
        <v>12000</v>
      </c>
      <c r="K81" s="217"/>
      <c r="L81" s="217"/>
      <c r="M81" s="217"/>
      <c r="N81" s="217"/>
    </row>
    <row r="82" spans="1:18" ht="15.2" customHeight="1" x14ac:dyDescent="0.2">
      <c r="A82" s="28"/>
      <c r="B82" s="28"/>
      <c r="C82" s="173" t="s">
        <v>61</v>
      </c>
      <c r="D82" s="28">
        <v>41</v>
      </c>
      <c r="E82" s="28" t="s">
        <v>580</v>
      </c>
      <c r="F82" s="299">
        <v>4950</v>
      </c>
      <c r="G82" s="335">
        <v>4950</v>
      </c>
      <c r="H82" s="189">
        <v>2771.28</v>
      </c>
      <c r="I82" s="212">
        <f t="shared" ref="I82:I83" si="2">SUM(H82/G82)*100</f>
        <v>55.985454545454552</v>
      </c>
      <c r="J82" s="378">
        <v>4950</v>
      </c>
      <c r="K82" s="217"/>
      <c r="L82" s="217"/>
      <c r="M82" s="217"/>
      <c r="N82" s="217"/>
    </row>
    <row r="83" spans="1:18" ht="15.2" customHeight="1" x14ac:dyDescent="0.2">
      <c r="A83" s="30" t="s">
        <v>374</v>
      </c>
      <c r="B83" s="28"/>
      <c r="C83" s="40"/>
      <c r="D83" s="70"/>
      <c r="E83" s="247" t="s">
        <v>62</v>
      </c>
      <c r="F83" s="300">
        <f t="shared" ref="F83" si="3">SUM(F81:F82)</f>
        <v>16950</v>
      </c>
      <c r="G83" s="225">
        <f>SUM(G81:G82)</f>
        <v>16950</v>
      </c>
      <c r="H83" s="225">
        <f>SUM(H81:H82)</f>
        <v>8707.2800000000007</v>
      </c>
      <c r="I83" s="433">
        <f t="shared" si="2"/>
        <v>51.370383480825964</v>
      </c>
      <c r="J83" s="379">
        <f>SUM(J81:J82)</f>
        <v>16950</v>
      </c>
      <c r="K83" s="455"/>
      <c r="L83" s="455">
        <f>SUM(G83)</f>
        <v>16950</v>
      </c>
      <c r="M83" s="455">
        <f>SUM(H83)</f>
        <v>8707.2800000000007</v>
      </c>
      <c r="N83" s="455">
        <f>SUM(J83)</f>
        <v>16950</v>
      </c>
      <c r="P83" s="3"/>
      <c r="Q83" s="3"/>
      <c r="R83" s="3"/>
    </row>
    <row r="84" spans="1:18" s="2" customFormat="1" ht="15.2" customHeight="1" x14ac:dyDescent="0.2">
      <c r="A84" s="46"/>
      <c r="B84" s="46" t="s">
        <v>331</v>
      </c>
      <c r="C84" s="174"/>
      <c r="D84" s="47"/>
      <c r="E84" s="46"/>
      <c r="F84" s="303"/>
      <c r="G84" s="446"/>
      <c r="H84" s="447"/>
      <c r="I84" s="217"/>
      <c r="J84" s="217"/>
      <c r="K84" s="217"/>
      <c r="L84" s="217"/>
      <c r="M84" s="217"/>
      <c r="N84" s="217"/>
    </row>
    <row r="85" spans="1:18" ht="15.2" customHeight="1" x14ac:dyDescent="0.2">
      <c r="A85" s="28"/>
      <c r="B85" s="48" t="s">
        <v>63</v>
      </c>
      <c r="C85" s="40"/>
      <c r="D85" s="30"/>
      <c r="E85" s="30" t="s">
        <v>64</v>
      </c>
      <c r="F85" s="299"/>
      <c r="G85" s="335"/>
      <c r="H85" s="189"/>
      <c r="I85" s="212"/>
      <c r="J85" s="378"/>
      <c r="K85" s="217"/>
      <c r="L85" s="217"/>
      <c r="M85" s="217"/>
      <c r="N85" s="217"/>
    </row>
    <row r="86" spans="1:18" ht="15.2" customHeight="1" x14ac:dyDescent="0.2">
      <c r="A86" s="49" t="s">
        <v>256</v>
      </c>
      <c r="B86" s="28"/>
      <c r="C86" s="40" t="s">
        <v>18</v>
      </c>
      <c r="D86" s="28">
        <v>41</v>
      </c>
      <c r="E86" s="28" t="s">
        <v>65</v>
      </c>
      <c r="F86" s="299">
        <v>4500</v>
      </c>
      <c r="G86" s="335">
        <v>4500</v>
      </c>
      <c r="H86" s="189">
        <v>3605.68</v>
      </c>
      <c r="I86" s="212">
        <f>SUM(H86/G86)*100</f>
        <v>80.126222222222225</v>
      </c>
      <c r="J86" s="378">
        <v>4500</v>
      </c>
      <c r="K86" s="217"/>
      <c r="L86" s="217"/>
      <c r="M86" s="217"/>
      <c r="N86" s="217"/>
    </row>
    <row r="87" spans="1:18" ht="15.2" customHeight="1" x14ac:dyDescent="0.2">
      <c r="A87" s="28"/>
      <c r="B87" s="28"/>
      <c r="C87" s="173" t="s">
        <v>16</v>
      </c>
      <c r="D87" s="28">
        <v>41</v>
      </c>
      <c r="E87" s="28" t="s">
        <v>66</v>
      </c>
      <c r="F87" s="299">
        <v>1570</v>
      </c>
      <c r="G87" s="335">
        <v>1570</v>
      </c>
      <c r="H87" s="189">
        <v>1079.6500000000001</v>
      </c>
      <c r="I87" s="212">
        <f t="shared" ref="I87:I93" si="4">SUM(H87/G87)*100</f>
        <v>68.767515923566876</v>
      </c>
      <c r="J87" s="378">
        <v>1570</v>
      </c>
      <c r="K87" s="217"/>
      <c r="L87" s="217"/>
      <c r="M87" s="217"/>
      <c r="N87" s="217"/>
    </row>
    <row r="88" spans="1:18" ht="15.2" customHeight="1" x14ac:dyDescent="0.2">
      <c r="A88" s="28"/>
      <c r="B88" s="28"/>
      <c r="C88" s="173">
        <v>637014</v>
      </c>
      <c r="D88" s="71">
        <v>41</v>
      </c>
      <c r="E88" s="71" t="s">
        <v>737</v>
      </c>
      <c r="F88" s="299">
        <v>703</v>
      </c>
      <c r="G88" s="335">
        <v>703</v>
      </c>
      <c r="H88" s="189">
        <v>94.81</v>
      </c>
      <c r="I88" s="212">
        <f t="shared" si="4"/>
        <v>13.486486486486488</v>
      </c>
      <c r="J88" s="378">
        <v>120</v>
      </c>
      <c r="K88" s="217"/>
      <c r="L88" s="217"/>
      <c r="M88" s="217"/>
      <c r="N88" s="217"/>
    </row>
    <row r="89" spans="1:18" ht="15.2" customHeight="1" x14ac:dyDescent="0.2">
      <c r="A89" s="28"/>
      <c r="B89" s="28"/>
      <c r="C89" s="173" t="s">
        <v>671</v>
      </c>
      <c r="D89" s="28">
        <v>41</v>
      </c>
      <c r="E89" s="101" t="s">
        <v>672</v>
      </c>
      <c r="F89" s="299">
        <v>0</v>
      </c>
      <c r="G89" s="335">
        <v>0</v>
      </c>
      <c r="H89" s="189"/>
      <c r="I89" s="212">
        <v>0</v>
      </c>
      <c r="J89" s="378">
        <v>0</v>
      </c>
      <c r="K89" s="217"/>
      <c r="L89" s="217"/>
      <c r="M89" s="217"/>
      <c r="N89" s="217"/>
    </row>
    <row r="90" spans="1:18" ht="15.2" customHeight="1" x14ac:dyDescent="0.2">
      <c r="A90" s="49" t="s">
        <v>256</v>
      </c>
      <c r="B90" s="28"/>
      <c r="C90" s="40">
        <v>637011</v>
      </c>
      <c r="D90" s="28">
        <v>41</v>
      </c>
      <c r="E90" s="28" t="s">
        <v>67</v>
      </c>
      <c r="F90" s="299">
        <v>3000</v>
      </c>
      <c r="G90" s="335">
        <v>3000</v>
      </c>
      <c r="H90" s="189"/>
      <c r="I90" s="212">
        <f t="shared" si="4"/>
        <v>0</v>
      </c>
      <c r="J90" s="378">
        <v>3000</v>
      </c>
      <c r="K90" s="217"/>
      <c r="L90" s="217"/>
      <c r="M90" s="217"/>
      <c r="N90" s="217"/>
    </row>
    <row r="91" spans="1:18" ht="15.2" customHeight="1" x14ac:dyDescent="0.2">
      <c r="A91" s="49"/>
      <c r="B91" s="28"/>
      <c r="C91" s="40">
        <v>637005</v>
      </c>
      <c r="D91" s="28">
        <v>41</v>
      </c>
      <c r="E91" s="28" t="s">
        <v>557</v>
      </c>
      <c r="F91" s="299">
        <v>5000</v>
      </c>
      <c r="G91" s="335">
        <v>5000</v>
      </c>
      <c r="H91" s="189">
        <v>7929.9</v>
      </c>
      <c r="I91" s="212">
        <f t="shared" si="4"/>
        <v>158.59799999999998</v>
      </c>
      <c r="J91" s="378">
        <v>10000</v>
      </c>
      <c r="K91" s="217"/>
      <c r="L91" s="217"/>
      <c r="M91" s="217"/>
      <c r="N91" s="217"/>
    </row>
    <row r="92" spans="1:18" ht="15.2" customHeight="1" x14ac:dyDescent="0.2">
      <c r="A92" s="49" t="s">
        <v>256</v>
      </c>
      <c r="B92" s="28"/>
      <c r="C92" s="40">
        <v>637012</v>
      </c>
      <c r="D92" s="28">
        <v>41</v>
      </c>
      <c r="E92" s="28" t="s">
        <v>445</v>
      </c>
      <c r="F92" s="299">
        <v>2000</v>
      </c>
      <c r="G92" s="335">
        <v>2000</v>
      </c>
      <c r="H92" s="189">
        <v>1965.97</v>
      </c>
      <c r="I92" s="212">
        <f t="shared" si="4"/>
        <v>98.298500000000004</v>
      </c>
      <c r="J92" s="378">
        <v>2300</v>
      </c>
      <c r="K92" s="217"/>
      <c r="L92" s="217"/>
      <c r="M92" s="217"/>
      <c r="N92" s="217"/>
    </row>
    <row r="93" spans="1:18" ht="15.2" customHeight="1" x14ac:dyDescent="0.2">
      <c r="A93" s="49" t="s">
        <v>256</v>
      </c>
      <c r="B93" s="28"/>
      <c r="C93" s="30"/>
      <c r="D93" s="28"/>
      <c r="E93" s="247" t="s">
        <v>62</v>
      </c>
      <c r="F93" s="300">
        <f t="shared" ref="F93" si="5">SUM(F86:F92)</f>
        <v>16773</v>
      </c>
      <c r="G93" s="225">
        <f>SUM(G86:G92)</f>
        <v>16773</v>
      </c>
      <c r="H93" s="225">
        <f>SUM(H86:H92)</f>
        <v>14676.01</v>
      </c>
      <c r="I93" s="433">
        <f t="shared" si="4"/>
        <v>87.497823883622488</v>
      </c>
      <c r="J93" s="379">
        <f>SUM(J86:J92)</f>
        <v>21490</v>
      </c>
      <c r="K93" s="455"/>
      <c r="L93" s="455">
        <f>SUM(G93)</f>
        <v>16773</v>
      </c>
      <c r="M93" s="455">
        <f>SUM(H93)</f>
        <v>14676.01</v>
      </c>
      <c r="N93" s="455">
        <f>SUM(J93)</f>
        <v>21490</v>
      </c>
      <c r="P93" s="3"/>
      <c r="Q93" s="3"/>
      <c r="R93" s="3"/>
    </row>
    <row r="94" spans="1:18" ht="15.2" customHeight="1" x14ac:dyDescent="0.2">
      <c r="A94" s="411" t="s">
        <v>1038</v>
      </c>
      <c r="B94" s="120" t="s">
        <v>449</v>
      </c>
      <c r="C94" s="104"/>
      <c r="D94" s="104"/>
      <c r="E94" s="120" t="s">
        <v>1039</v>
      </c>
      <c r="F94" s="300"/>
      <c r="G94" s="224"/>
      <c r="H94" s="493"/>
      <c r="I94" s="224"/>
      <c r="J94" s="224"/>
      <c r="K94" s="455"/>
      <c r="L94" s="455"/>
      <c r="M94" s="455"/>
      <c r="N94" s="455"/>
      <c r="P94" s="3"/>
      <c r="Q94" s="3"/>
      <c r="R94" s="3"/>
    </row>
    <row r="95" spans="1:18" ht="15.2" customHeight="1" x14ac:dyDescent="0.2">
      <c r="A95" s="104"/>
      <c r="B95" s="104"/>
      <c r="C95" s="104">
        <v>633.63699999999994</v>
      </c>
      <c r="D95" s="104">
        <v>111</v>
      </c>
      <c r="E95" s="122" t="s">
        <v>941</v>
      </c>
      <c r="F95" s="428"/>
      <c r="G95" s="429">
        <v>0</v>
      </c>
      <c r="H95" s="430">
        <v>0</v>
      </c>
      <c r="I95" s="431">
        <v>0</v>
      </c>
      <c r="J95" s="378">
        <v>9150</v>
      </c>
      <c r="K95" s="455"/>
      <c r="L95" s="455"/>
      <c r="M95" s="455"/>
      <c r="N95" s="455"/>
      <c r="P95" s="3"/>
      <c r="Q95" s="3"/>
      <c r="R95" s="3"/>
    </row>
    <row r="96" spans="1:18" ht="15.2" customHeight="1" x14ac:dyDescent="0.2">
      <c r="A96" s="411" t="s">
        <v>1038</v>
      </c>
      <c r="B96" s="104"/>
      <c r="C96" s="104"/>
      <c r="D96" s="104"/>
      <c r="E96" s="232" t="s">
        <v>62</v>
      </c>
      <c r="F96" s="300"/>
      <c r="G96" s="225">
        <f>SUM(G95)</f>
        <v>0</v>
      </c>
      <c r="H96" s="225">
        <f>SUM(H95)</f>
        <v>0</v>
      </c>
      <c r="I96" s="224">
        <v>0</v>
      </c>
      <c r="J96" s="379">
        <f>SUM(J95)</f>
        <v>9150</v>
      </c>
      <c r="K96" s="455"/>
      <c r="L96" s="455">
        <f>SUM(G96)</f>
        <v>0</v>
      </c>
      <c r="M96" s="455">
        <f>SUM(H96)</f>
        <v>0</v>
      </c>
      <c r="N96" s="455">
        <f>SUM(J96)</f>
        <v>9150</v>
      </c>
      <c r="P96" s="3"/>
      <c r="Q96" s="3"/>
      <c r="R96" s="3"/>
    </row>
    <row r="97" spans="1:19" s="5" customFormat="1" ht="15.2" customHeight="1" x14ac:dyDescent="0.2">
      <c r="A97" s="36" t="s">
        <v>257</v>
      </c>
      <c r="B97" s="42"/>
      <c r="C97" s="36"/>
      <c r="D97" s="42"/>
      <c r="E97" s="42"/>
      <c r="F97" s="302"/>
      <c r="G97" s="161"/>
      <c r="H97" s="445"/>
      <c r="I97" s="218"/>
      <c r="J97" s="218"/>
      <c r="K97" s="218"/>
      <c r="L97" s="218"/>
      <c r="M97" s="218"/>
      <c r="N97" s="218"/>
    </row>
    <row r="98" spans="1:19" s="4" customFormat="1" ht="15.2" customHeight="1" x14ac:dyDescent="0.2">
      <c r="A98" s="42"/>
      <c r="B98" s="46" t="s">
        <v>380</v>
      </c>
      <c r="C98" s="56"/>
      <c r="D98" s="42"/>
      <c r="E98" s="42"/>
      <c r="F98" s="303"/>
      <c r="G98" s="446"/>
      <c r="H98" s="447"/>
      <c r="I98" s="217"/>
      <c r="J98" s="217"/>
      <c r="K98" s="217"/>
      <c r="L98" s="217"/>
      <c r="M98" s="217"/>
      <c r="N98" s="217"/>
    </row>
    <row r="99" spans="1:19" ht="15.2" customHeight="1" x14ac:dyDescent="0.2">
      <c r="A99" s="49" t="s">
        <v>338</v>
      </c>
      <c r="B99" s="48" t="s">
        <v>68</v>
      </c>
      <c r="C99" s="40" t="s">
        <v>20</v>
      </c>
      <c r="D99" s="28">
        <v>111</v>
      </c>
      <c r="E99" s="28" t="s">
        <v>69</v>
      </c>
      <c r="F99" s="299">
        <v>8936</v>
      </c>
      <c r="G99" s="335">
        <v>8936</v>
      </c>
      <c r="H99" s="189">
        <v>14238.13</v>
      </c>
      <c r="I99" s="212">
        <f>SUM(H99/G99)*100</f>
        <v>159.33448970456578</v>
      </c>
      <c r="J99" s="378">
        <v>10403</v>
      </c>
      <c r="K99" s="217"/>
      <c r="L99" s="217"/>
      <c r="M99" s="217"/>
      <c r="N99" s="217"/>
      <c r="S99" s="27"/>
    </row>
    <row r="100" spans="1:19" ht="15.2" customHeight="1" x14ac:dyDescent="0.2">
      <c r="A100" s="28"/>
      <c r="B100" s="37"/>
      <c r="C100" s="40">
        <v>611</v>
      </c>
      <c r="D100" s="28">
        <v>41</v>
      </c>
      <c r="E100" s="28" t="s">
        <v>70</v>
      </c>
      <c r="F100" s="299">
        <v>9464</v>
      </c>
      <c r="G100" s="335">
        <v>9464</v>
      </c>
      <c r="H100" s="189"/>
      <c r="I100" s="212">
        <f t="shared" ref="I100:I109" si="6">SUM(H100/G100)*100</f>
        <v>0</v>
      </c>
      <c r="J100" s="378">
        <v>7997</v>
      </c>
      <c r="K100" s="217"/>
      <c r="L100" s="217"/>
      <c r="M100" s="217"/>
      <c r="N100" s="217"/>
    </row>
    <row r="101" spans="1:19" ht="15.2" customHeight="1" x14ac:dyDescent="0.2">
      <c r="A101" s="28"/>
      <c r="B101" s="37"/>
      <c r="C101" s="173" t="s">
        <v>16</v>
      </c>
      <c r="D101" s="28">
        <v>41</v>
      </c>
      <c r="E101" s="28" t="s">
        <v>71</v>
      </c>
      <c r="F101" s="306">
        <v>4570</v>
      </c>
      <c r="G101" s="336">
        <v>4570</v>
      </c>
      <c r="H101" s="353">
        <v>5097.7299999999996</v>
      </c>
      <c r="I101" s="212">
        <f t="shared" si="6"/>
        <v>111.54770240700218</v>
      </c>
      <c r="J101" s="378">
        <v>4570</v>
      </c>
      <c r="K101" s="217"/>
      <c r="L101" s="217"/>
      <c r="M101" s="217"/>
      <c r="N101" s="217"/>
    </row>
    <row r="102" spans="1:19" ht="15.2" customHeight="1" x14ac:dyDescent="0.2">
      <c r="A102" s="28"/>
      <c r="B102" s="37"/>
      <c r="C102" s="173" t="s">
        <v>16</v>
      </c>
      <c r="D102" s="28">
        <v>111</v>
      </c>
      <c r="E102" s="28" t="s">
        <v>483</v>
      </c>
      <c r="F102" s="306">
        <v>1850</v>
      </c>
      <c r="G102" s="336">
        <v>1850</v>
      </c>
      <c r="H102" s="353"/>
      <c r="I102" s="212">
        <f t="shared" si="6"/>
        <v>0</v>
      </c>
      <c r="J102" s="378">
        <v>1850</v>
      </c>
      <c r="K102" s="217"/>
      <c r="L102" s="217"/>
      <c r="M102" s="217"/>
      <c r="N102" s="217"/>
    </row>
    <row r="103" spans="1:19" ht="15.2" customHeight="1" x14ac:dyDescent="0.2">
      <c r="A103" s="28"/>
      <c r="B103" s="37"/>
      <c r="C103" s="173">
        <v>627000</v>
      </c>
      <c r="D103" s="28">
        <v>41</v>
      </c>
      <c r="E103" s="101" t="s">
        <v>630</v>
      </c>
      <c r="F103" s="306">
        <v>736</v>
      </c>
      <c r="G103" s="336">
        <v>736</v>
      </c>
      <c r="H103" s="353">
        <v>518.66</v>
      </c>
      <c r="I103" s="212">
        <f t="shared" si="6"/>
        <v>70.470108695652172</v>
      </c>
      <c r="J103" s="378">
        <v>736</v>
      </c>
      <c r="K103" s="217"/>
      <c r="L103" s="217"/>
      <c r="M103" s="217"/>
      <c r="N103" s="217"/>
    </row>
    <row r="104" spans="1:19" ht="15.2" customHeight="1" x14ac:dyDescent="0.2">
      <c r="A104" s="28"/>
      <c r="B104" s="37"/>
      <c r="C104" s="173" t="s">
        <v>446</v>
      </c>
      <c r="D104" s="28">
        <v>41</v>
      </c>
      <c r="E104" s="28" t="s">
        <v>447</v>
      </c>
      <c r="F104" s="306">
        <v>0</v>
      </c>
      <c r="G104" s="336">
        <v>0</v>
      </c>
      <c r="H104" s="353"/>
      <c r="I104" s="212">
        <v>0</v>
      </c>
      <c r="J104" s="378">
        <v>0</v>
      </c>
      <c r="K104" s="217"/>
      <c r="L104" s="217"/>
      <c r="M104" s="217"/>
      <c r="N104" s="217"/>
    </row>
    <row r="105" spans="1:19" ht="15.2" customHeight="1" x14ac:dyDescent="0.2">
      <c r="A105" s="28"/>
      <c r="B105" s="37"/>
      <c r="C105" s="173">
        <v>637001</v>
      </c>
      <c r="D105" s="28">
        <v>41</v>
      </c>
      <c r="E105" s="28" t="s">
        <v>448</v>
      </c>
      <c r="F105" s="306">
        <v>200</v>
      </c>
      <c r="G105" s="336">
        <v>200</v>
      </c>
      <c r="H105" s="353">
        <v>8</v>
      </c>
      <c r="I105" s="212">
        <f t="shared" si="6"/>
        <v>4</v>
      </c>
      <c r="J105" s="378">
        <v>20</v>
      </c>
      <c r="K105" s="217"/>
      <c r="L105" s="217"/>
      <c r="M105" s="217"/>
      <c r="N105" s="217"/>
    </row>
    <row r="106" spans="1:19" ht="15.2" customHeight="1" x14ac:dyDescent="0.2">
      <c r="A106" s="28"/>
      <c r="B106" s="37"/>
      <c r="C106" s="173" t="s">
        <v>74</v>
      </c>
      <c r="D106" s="28">
        <v>41</v>
      </c>
      <c r="E106" s="28" t="s">
        <v>75</v>
      </c>
      <c r="F106" s="306">
        <v>703</v>
      </c>
      <c r="G106" s="336">
        <v>703</v>
      </c>
      <c r="H106" s="353">
        <v>475.31</v>
      </c>
      <c r="I106" s="212">
        <f t="shared" si="6"/>
        <v>67.611664295874817</v>
      </c>
      <c r="J106" s="378">
        <v>703</v>
      </c>
      <c r="K106" s="217"/>
      <c r="L106" s="217"/>
      <c r="M106" s="217"/>
      <c r="N106" s="217"/>
    </row>
    <row r="107" spans="1:19" ht="15.2" customHeight="1" x14ac:dyDescent="0.2">
      <c r="A107" s="28"/>
      <c r="B107" s="28"/>
      <c r="C107" s="40">
        <v>637026</v>
      </c>
      <c r="D107" s="28">
        <v>111</v>
      </c>
      <c r="E107" s="28" t="s">
        <v>76</v>
      </c>
      <c r="F107" s="306">
        <v>100</v>
      </c>
      <c r="G107" s="336">
        <v>100</v>
      </c>
      <c r="H107" s="353"/>
      <c r="I107" s="212">
        <f t="shared" si="6"/>
        <v>0</v>
      </c>
      <c r="J107" s="378">
        <v>100</v>
      </c>
      <c r="K107" s="217"/>
      <c r="L107" s="217"/>
      <c r="M107" s="217"/>
      <c r="N107" s="217"/>
    </row>
    <row r="108" spans="1:19" ht="15.2" customHeight="1" x14ac:dyDescent="0.2">
      <c r="A108" s="28"/>
      <c r="B108" s="28"/>
      <c r="C108" s="40">
        <v>633006</v>
      </c>
      <c r="D108" s="28">
        <v>41</v>
      </c>
      <c r="E108" s="101" t="s">
        <v>724</v>
      </c>
      <c r="F108" s="306">
        <v>149</v>
      </c>
      <c r="G108" s="336">
        <v>149</v>
      </c>
      <c r="H108" s="353">
        <v>343.6</v>
      </c>
      <c r="I108" s="212">
        <f t="shared" si="6"/>
        <v>230.60402684563761</v>
      </c>
      <c r="J108" s="378">
        <v>350</v>
      </c>
      <c r="K108" s="217"/>
      <c r="L108" s="217"/>
      <c r="M108" s="217"/>
      <c r="N108" s="217"/>
    </row>
    <row r="109" spans="1:19" ht="15.2" customHeight="1" x14ac:dyDescent="0.2">
      <c r="A109" s="70" t="s">
        <v>338</v>
      </c>
      <c r="B109" s="70"/>
      <c r="C109" s="40"/>
      <c r="D109" s="70"/>
      <c r="E109" s="247" t="s">
        <v>62</v>
      </c>
      <c r="F109" s="300">
        <f t="shared" ref="F109" si="7">SUM(F99:F108)</f>
        <v>26708</v>
      </c>
      <c r="G109" s="225">
        <f>SUM(G99:G108)</f>
        <v>26708</v>
      </c>
      <c r="H109" s="225">
        <f>SUM(H99:H108)</f>
        <v>20681.43</v>
      </c>
      <c r="I109" s="433">
        <f t="shared" si="6"/>
        <v>77.435337726523883</v>
      </c>
      <c r="J109" s="379">
        <f>SUM(J99:J108)</f>
        <v>26729</v>
      </c>
      <c r="K109" s="455"/>
      <c r="L109" s="455">
        <f>SUM(G109)</f>
        <v>26708</v>
      </c>
      <c r="M109" s="455">
        <f>SUM(H109)</f>
        <v>20681.43</v>
      </c>
      <c r="N109" s="455">
        <f>SUM(J109)</f>
        <v>26729</v>
      </c>
      <c r="P109" s="3"/>
      <c r="Q109" s="3"/>
      <c r="R109" s="3"/>
    </row>
    <row r="110" spans="1:19" s="4" customFormat="1" ht="15.2" customHeight="1" x14ac:dyDescent="0.2">
      <c r="A110" s="42" t="s">
        <v>379</v>
      </c>
      <c r="B110" s="46" t="s">
        <v>384</v>
      </c>
      <c r="C110" s="56"/>
      <c r="D110" s="42"/>
      <c r="E110" s="42"/>
      <c r="F110" s="303"/>
      <c r="G110" s="446"/>
      <c r="H110" s="447"/>
      <c r="I110" s="217"/>
      <c r="J110" s="217"/>
      <c r="K110" s="217"/>
      <c r="L110" s="217"/>
      <c r="M110" s="217"/>
      <c r="N110" s="217"/>
    </row>
    <row r="111" spans="1:19" ht="15.2" customHeight="1" x14ac:dyDescent="0.2">
      <c r="A111" s="49" t="s">
        <v>339</v>
      </c>
      <c r="B111" s="30" t="s">
        <v>449</v>
      </c>
      <c r="C111" s="40">
        <v>633006</v>
      </c>
      <c r="D111" s="28">
        <v>111</v>
      </c>
      <c r="E111" s="101" t="s">
        <v>844</v>
      </c>
      <c r="F111" s="299">
        <v>1078</v>
      </c>
      <c r="G111" s="335">
        <v>1078</v>
      </c>
      <c r="H111" s="189"/>
      <c r="I111" s="212">
        <f>SUM(H111/G111)*100</f>
        <v>0</v>
      </c>
      <c r="J111" s="378">
        <v>1078</v>
      </c>
      <c r="K111" s="217"/>
      <c r="L111" s="217"/>
      <c r="M111" s="217"/>
      <c r="N111" s="217"/>
    </row>
    <row r="112" spans="1:19" ht="15.2" customHeight="1" x14ac:dyDescent="0.2">
      <c r="A112" s="28"/>
      <c r="B112" s="28"/>
      <c r="C112" s="40">
        <v>637001</v>
      </c>
      <c r="D112" s="28">
        <v>111</v>
      </c>
      <c r="E112" s="28" t="s">
        <v>550</v>
      </c>
      <c r="F112" s="299">
        <v>246</v>
      </c>
      <c r="G112" s="335">
        <v>246</v>
      </c>
      <c r="H112" s="189"/>
      <c r="I112" s="212">
        <f t="shared" ref="I112:I114" si="8">SUM(H112/G112)*100</f>
        <v>0</v>
      </c>
      <c r="J112" s="378">
        <v>246</v>
      </c>
      <c r="K112" s="217"/>
      <c r="L112" s="217"/>
      <c r="M112" s="217"/>
      <c r="N112" s="217"/>
    </row>
    <row r="113" spans="1:18" ht="15.2" customHeight="1" x14ac:dyDescent="0.2">
      <c r="A113" s="28"/>
      <c r="B113" s="28"/>
      <c r="C113" s="40" t="s">
        <v>39</v>
      </c>
      <c r="D113" s="28">
        <v>111</v>
      </c>
      <c r="E113" s="28" t="s">
        <v>566</v>
      </c>
      <c r="F113" s="299">
        <v>85</v>
      </c>
      <c r="G113" s="335">
        <v>85</v>
      </c>
      <c r="H113" s="189"/>
      <c r="I113" s="212">
        <f t="shared" si="8"/>
        <v>0</v>
      </c>
      <c r="J113" s="378">
        <v>66</v>
      </c>
      <c r="K113" s="217"/>
      <c r="L113" s="217"/>
      <c r="M113" s="217"/>
      <c r="N113" s="217"/>
    </row>
    <row r="114" spans="1:18" ht="15.2" customHeight="1" x14ac:dyDescent="0.2">
      <c r="A114" s="70" t="s">
        <v>339</v>
      </c>
      <c r="B114" s="71"/>
      <c r="C114" s="30"/>
      <c r="D114" s="71"/>
      <c r="E114" s="247" t="s">
        <v>62</v>
      </c>
      <c r="F114" s="300">
        <f t="shared" ref="F114" si="9">SUM(F111:F113)</f>
        <v>1409</v>
      </c>
      <c r="G114" s="225">
        <f>SUM(G111:G113)</f>
        <v>1409</v>
      </c>
      <c r="H114" s="225">
        <f>SUM(H111:H113)</f>
        <v>0</v>
      </c>
      <c r="I114" s="433">
        <f t="shared" si="8"/>
        <v>0</v>
      </c>
      <c r="J114" s="379">
        <f>SUM(J111:J113)</f>
        <v>1390</v>
      </c>
      <c r="K114" s="455"/>
      <c r="L114" s="455">
        <f>SUM(G114)</f>
        <v>1409</v>
      </c>
      <c r="M114" s="455">
        <f>SUM(H114)</f>
        <v>0</v>
      </c>
      <c r="N114" s="455">
        <f>SUM(J114)</f>
        <v>1390</v>
      </c>
      <c r="P114" s="3"/>
      <c r="Q114" s="3"/>
      <c r="R114" s="3"/>
    </row>
    <row r="115" spans="1:18" s="6" customFormat="1" ht="15.95" customHeight="1" x14ac:dyDescent="0.25">
      <c r="A115" s="36" t="s">
        <v>254</v>
      </c>
      <c r="B115" s="36"/>
      <c r="C115" s="69"/>
      <c r="D115" s="69"/>
      <c r="E115" s="69"/>
      <c r="F115" s="302"/>
      <c r="G115" s="161"/>
      <c r="H115" s="445"/>
      <c r="I115" s="218"/>
      <c r="J115" s="218"/>
      <c r="K115" s="218"/>
      <c r="L115" s="218"/>
      <c r="M115" s="218"/>
      <c r="N115" s="218"/>
    </row>
    <row r="116" spans="1:18" s="4" customFormat="1" ht="15.95" customHeight="1" x14ac:dyDescent="0.2">
      <c r="A116" s="42" t="s">
        <v>379</v>
      </c>
      <c r="B116" s="46" t="s">
        <v>385</v>
      </c>
      <c r="C116" s="56"/>
      <c r="D116" s="42"/>
      <c r="E116" s="42"/>
      <c r="F116" s="303"/>
      <c r="G116" s="446"/>
      <c r="H116" s="447"/>
      <c r="I116" s="217"/>
      <c r="J116" s="217"/>
      <c r="K116" s="217"/>
      <c r="L116" s="217"/>
      <c r="M116" s="217"/>
      <c r="N116" s="217"/>
    </row>
    <row r="117" spans="1:18" ht="15.95" customHeight="1" x14ac:dyDescent="0.2">
      <c r="A117" s="49" t="s">
        <v>350</v>
      </c>
      <c r="B117" s="30" t="s">
        <v>77</v>
      </c>
      <c r="C117" s="40"/>
      <c r="D117" s="30"/>
      <c r="E117" s="30" t="s">
        <v>78</v>
      </c>
      <c r="F117" s="299"/>
      <c r="G117" s="335"/>
      <c r="H117" s="189"/>
      <c r="I117" s="212"/>
      <c r="J117" s="378"/>
      <c r="K117" s="217"/>
      <c r="L117" s="217"/>
      <c r="M117" s="217"/>
      <c r="N117" s="217"/>
    </row>
    <row r="118" spans="1:18" ht="15.95" customHeight="1" x14ac:dyDescent="0.2">
      <c r="A118" s="28"/>
      <c r="B118" s="28"/>
      <c r="C118" s="173" t="s">
        <v>79</v>
      </c>
      <c r="D118" s="28">
        <v>41</v>
      </c>
      <c r="E118" s="28" t="s">
        <v>310</v>
      </c>
      <c r="F118" s="299">
        <v>6803.03</v>
      </c>
      <c r="G118" s="335">
        <v>6803.03</v>
      </c>
      <c r="H118" s="189">
        <v>5171.46</v>
      </c>
      <c r="I118" s="212">
        <f>SUM(H118/G118)*100</f>
        <v>76.017010067572826</v>
      </c>
      <c r="J118" s="378">
        <v>6803</v>
      </c>
      <c r="K118" s="217"/>
      <c r="L118" s="217"/>
      <c r="M118" s="217"/>
      <c r="N118" s="217"/>
    </row>
    <row r="119" spans="1:18" ht="15.95" customHeight="1" x14ac:dyDescent="0.2">
      <c r="A119" s="28"/>
      <c r="B119" s="37"/>
      <c r="C119" s="173" t="s">
        <v>80</v>
      </c>
      <c r="D119" s="28">
        <v>41</v>
      </c>
      <c r="E119" s="28" t="s">
        <v>81</v>
      </c>
      <c r="F119" s="306">
        <v>3472.68</v>
      </c>
      <c r="G119" s="336">
        <v>3472.68</v>
      </c>
      <c r="H119" s="353">
        <v>2635.77</v>
      </c>
      <c r="I119" s="212">
        <f t="shared" ref="I119:I124" si="10">SUM(H119/G119)*100</f>
        <v>75.900169321676643</v>
      </c>
      <c r="J119" s="378">
        <v>3473</v>
      </c>
      <c r="K119" s="217"/>
      <c r="L119" s="217"/>
      <c r="M119" s="217"/>
      <c r="N119" s="217"/>
    </row>
    <row r="120" spans="1:18" ht="15.95" customHeight="1" x14ac:dyDescent="0.2">
      <c r="A120" s="28"/>
      <c r="B120" s="37"/>
      <c r="C120" s="173">
        <v>651002</v>
      </c>
      <c r="D120" s="28">
        <v>41</v>
      </c>
      <c r="E120" s="28" t="s">
        <v>274</v>
      </c>
      <c r="F120" s="299">
        <v>4900</v>
      </c>
      <c r="G120" s="335">
        <v>4900</v>
      </c>
      <c r="H120" s="189">
        <v>4266.74</v>
      </c>
      <c r="I120" s="212">
        <f t="shared" si="10"/>
        <v>87.076326530612235</v>
      </c>
      <c r="J120" s="378">
        <v>4900</v>
      </c>
      <c r="K120" s="217"/>
      <c r="L120" s="217"/>
      <c r="M120" s="217"/>
      <c r="N120" s="217"/>
    </row>
    <row r="121" spans="1:18" ht="15.95" customHeight="1" x14ac:dyDescent="0.2">
      <c r="A121" s="29"/>
      <c r="B121" s="53"/>
      <c r="C121" s="175" t="s">
        <v>450</v>
      </c>
      <c r="D121" s="29">
        <v>41</v>
      </c>
      <c r="E121" s="101" t="s">
        <v>612</v>
      </c>
      <c r="F121" s="299">
        <v>1230</v>
      </c>
      <c r="G121" s="335">
        <v>1230</v>
      </c>
      <c r="H121" s="189">
        <v>749.32</v>
      </c>
      <c r="I121" s="212">
        <f t="shared" si="10"/>
        <v>60.920325203252034</v>
      </c>
      <c r="J121" s="378">
        <v>1230</v>
      </c>
      <c r="K121" s="217"/>
      <c r="L121" s="217"/>
      <c r="M121" s="217"/>
      <c r="N121" s="217"/>
    </row>
    <row r="122" spans="1:18" ht="15.95" customHeight="1" x14ac:dyDescent="0.2">
      <c r="A122" s="29"/>
      <c r="B122" s="53"/>
      <c r="C122" s="175" t="s">
        <v>673</v>
      </c>
      <c r="D122" s="29">
        <v>41</v>
      </c>
      <c r="E122" s="115" t="s">
        <v>674</v>
      </c>
      <c r="F122" s="305">
        <v>1120</v>
      </c>
      <c r="G122" s="337">
        <v>1120</v>
      </c>
      <c r="H122" s="352">
        <v>709.42</v>
      </c>
      <c r="I122" s="212">
        <f t="shared" si="10"/>
        <v>63.341071428571425</v>
      </c>
      <c r="J122" s="380">
        <v>1120</v>
      </c>
      <c r="K122" s="217"/>
      <c r="L122" s="217"/>
      <c r="M122" s="217"/>
      <c r="N122" s="217"/>
    </row>
    <row r="123" spans="1:18" ht="15.95" customHeight="1" x14ac:dyDescent="0.2">
      <c r="A123" s="29"/>
      <c r="B123" s="53"/>
      <c r="C123" s="175" t="s">
        <v>738</v>
      </c>
      <c r="D123" s="102">
        <v>41</v>
      </c>
      <c r="E123" s="115" t="s">
        <v>739</v>
      </c>
      <c r="F123" s="305">
        <v>1050</v>
      </c>
      <c r="G123" s="337">
        <v>1050</v>
      </c>
      <c r="H123" s="352">
        <v>1536.19</v>
      </c>
      <c r="I123" s="212">
        <f t="shared" si="10"/>
        <v>146.30380952380952</v>
      </c>
      <c r="J123" s="380">
        <v>2100</v>
      </c>
      <c r="K123" s="217"/>
      <c r="L123" s="217"/>
      <c r="M123" s="217"/>
      <c r="N123" s="217"/>
    </row>
    <row r="124" spans="1:18" ht="15.95" customHeight="1" x14ac:dyDescent="0.2">
      <c r="A124" s="70" t="s">
        <v>350</v>
      </c>
      <c r="B124" s="71"/>
      <c r="C124" s="40"/>
      <c r="D124" s="71"/>
      <c r="E124" s="247" t="s">
        <v>62</v>
      </c>
      <c r="F124" s="300">
        <f>SUM(F118:F123)</f>
        <v>18575.71</v>
      </c>
      <c r="G124" s="225">
        <f>SUM(G118:G123)</f>
        <v>18575.71</v>
      </c>
      <c r="H124" s="225">
        <f>SUM(H118:H123)</f>
        <v>15068.9</v>
      </c>
      <c r="I124" s="433">
        <f t="shared" si="10"/>
        <v>81.121529136705945</v>
      </c>
      <c r="J124" s="379">
        <f>SUM(J118:J123)</f>
        <v>19626</v>
      </c>
      <c r="K124" s="455"/>
      <c r="L124" s="455">
        <f>SUM(G124)</f>
        <v>18575.71</v>
      </c>
      <c r="M124" s="455">
        <f>SUM(H124)</f>
        <v>15068.9</v>
      </c>
      <c r="N124" s="455">
        <f>SUM(J124)</f>
        <v>19626</v>
      </c>
      <c r="P124" s="3"/>
      <c r="Q124" s="3"/>
      <c r="R124" s="3"/>
    </row>
    <row r="125" spans="1:18" s="5" customFormat="1" ht="15.95" customHeight="1" x14ac:dyDescent="0.2">
      <c r="A125" s="36" t="s">
        <v>258</v>
      </c>
      <c r="B125" s="42"/>
      <c r="C125" s="56"/>
      <c r="D125" s="42"/>
      <c r="E125" s="42"/>
      <c r="F125" s="303"/>
      <c r="G125" s="446"/>
      <c r="H125" s="447"/>
      <c r="I125" s="217"/>
      <c r="J125" s="217"/>
      <c r="K125" s="217"/>
      <c r="L125" s="217"/>
      <c r="M125" s="217"/>
      <c r="N125" s="217"/>
    </row>
    <row r="126" spans="1:18" s="4" customFormat="1" ht="15.95" customHeight="1" x14ac:dyDescent="0.2">
      <c r="A126" s="44" t="s">
        <v>379</v>
      </c>
      <c r="B126" s="51" t="s">
        <v>386</v>
      </c>
      <c r="C126" s="176"/>
      <c r="D126" s="44"/>
      <c r="E126" s="44"/>
      <c r="F126" s="303"/>
      <c r="G126" s="446"/>
      <c r="H126" s="447"/>
      <c r="I126" s="217"/>
      <c r="J126" s="217"/>
      <c r="K126" s="217"/>
      <c r="L126" s="217"/>
      <c r="M126" s="217"/>
      <c r="N126" s="217"/>
    </row>
    <row r="127" spans="1:18" ht="15.95" customHeight="1" x14ac:dyDescent="0.2">
      <c r="A127" s="49" t="s">
        <v>260</v>
      </c>
      <c r="B127" s="30" t="s">
        <v>82</v>
      </c>
      <c r="C127" s="40"/>
      <c r="D127" s="30"/>
      <c r="E127" s="30" t="s">
        <v>83</v>
      </c>
      <c r="F127" s="299"/>
      <c r="G127" s="335"/>
      <c r="H127" s="189"/>
      <c r="I127" s="212"/>
      <c r="J127" s="378"/>
      <c r="K127" s="217"/>
      <c r="L127" s="217"/>
      <c r="M127" s="217"/>
      <c r="N127" s="217"/>
    </row>
    <row r="128" spans="1:18" ht="15.95" customHeight="1" x14ac:dyDescent="0.2">
      <c r="A128" s="28"/>
      <c r="B128" s="28"/>
      <c r="C128" s="40">
        <v>637027</v>
      </c>
      <c r="D128" s="28">
        <v>41</v>
      </c>
      <c r="E128" s="28" t="s">
        <v>84</v>
      </c>
      <c r="F128" s="299">
        <v>280</v>
      </c>
      <c r="G128" s="335">
        <v>280</v>
      </c>
      <c r="H128" s="189">
        <v>300.72000000000003</v>
      </c>
      <c r="I128" s="212">
        <f>SUM(H128/G128)*100</f>
        <v>107.4</v>
      </c>
      <c r="J128" s="378">
        <v>301</v>
      </c>
      <c r="K128" s="217"/>
      <c r="L128" s="217"/>
      <c r="M128" s="217"/>
      <c r="N128" s="217"/>
    </row>
    <row r="129" spans="1:18" ht="15.95" customHeight="1" x14ac:dyDescent="0.2">
      <c r="A129" s="28"/>
      <c r="B129" s="28"/>
      <c r="C129" s="40">
        <v>621</v>
      </c>
      <c r="D129" s="28">
        <v>41</v>
      </c>
      <c r="E129" s="28" t="s">
        <v>400</v>
      </c>
      <c r="F129" s="299">
        <v>91</v>
      </c>
      <c r="G129" s="335">
        <v>91</v>
      </c>
      <c r="H129" s="189">
        <v>97.75</v>
      </c>
      <c r="I129" s="212">
        <f t="shared" ref="I129:I133" si="11">SUM(H129/G129)*100</f>
        <v>107.41758241758241</v>
      </c>
      <c r="J129" s="378">
        <v>98</v>
      </c>
      <c r="K129" s="217"/>
      <c r="L129" s="217"/>
      <c r="M129" s="217"/>
      <c r="N129" s="217"/>
    </row>
    <row r="130" spans="1:18" ht="15.95" customHeight="1" x14ac:dyDescent="0.2">
      <c r="A130" s="28"/>
      <c r="B130" s="28"/>
      <c r="C130" s="40">
        <v>633006</v>
      </c>
      <c r="D130" s="101">
        <v>41</v>
      </c>
      <c r="E130" s="101" t="s">
        <v>740</v>
      </c>
      <c r="F130" s="299">
        <v>5000</v>
      </c>
      <c r="G130" s="335">
        <v>5000</v>
      </c>
      <c r="H130" s="189">
        <v>354.22</v>
      </c>
      <c r="I130" s="212">
        <f t="shared" si="11"/>
        <v>7.0844000000000005</v>
      </c>
      <c r="J130" s="378">
        <v>354</v>
      </c>
      <c r="K130" s="217"/>
      <c r="L130" s="217"/>
      <c r="M130" s="217"/>
      <c r="N130" s="217"/>
    </row>
    <row r="131" spans="1:18" ht="15.95" customHeight="1" x14ac:dyDescent="0.2">
      <c r="A131" s="28"/>
      <c r="B131" s="28"/>
      <c r="C131" s="40">
        <v>637027</v>
      </c>
      <c r="D131" s="101">
        <v>41</v>
      </c>
      <c r="E131" s="101" t="s">
        <v>986</v>
      </c>
      <c r="F131" s="299">
        <v>0</v>
      </c>
      <c r="G131" s="335">
        <v>0</v>
      </c>
      <c r="H131" s="189">
        <v>385</v>
      </c>
      <c r="I131" s="212">
        <v>0</v>
      </c>
      <c r="J131" s="378">
        <v>385</v>
      </c>
      <c r="K131" s="217"/>
      <c r="L131" s="217"/>
      <c r="M131" s="217"/>
      <c r="N131" s="217"/>
    </row>
    <row r="132" spans="1:18" ht="15.95" customHeight="1" x14ac:dyDescent="0.2">
      <c r="A132" s="28"/>
      <c r="B132" s="28"/>
      <c r="C132" s="40">
        <v>621000</v>
      </c>
      <c r="D132" s="101">
        <v>41</v>
      </c>
      <c r="E132" s="101" t="s">
        <v>987</v>
      </c>
      <c r="F132" s="299">
        <v>0</v>
      </c>
      <c r="G132" s="335">
        <v>0</v>
      </c>
      <c r="H132" s="189">
        <v>134.54</v>
      </c>
      <c r="I132" s="212">
        <v>0</v>
      </c>
      <c r="J132" s="378">
        <v>135</v>
      </c>
      <c r="K132" s="217"/>
      <c r="L132" s="217"/>
      <c r="M132" s="217"/>
      <c r="N132" s="217"/>
    </row>
    <row r="133" spans="1:18" ht="15.95" customHeight="1" x14ac:dyDescent="0.2">
      <c r="A133" s="49" t="s">
        <v>260</v>
      </c>
      <c r="B133" s="28"/>
      <c r="C133" s="40"/>
      <c r="D133" s="28"/>
      <c r="E133" s="247" t="s">
        <v>85</v>
      </c>
      <c r="F133" s="300">
        <f>SUM(F128:F132)</f>
        <v>5371</v>
      </c>
      <c r="G133" s="225">
        <f>SUM(G128:G132)</f>
        <v>5371</v>
      </c>
      <c r="H133" s="225">
        <f>SUM(H128:H132)</f>
        <v>1272.23</v>
      </c>
      <c r="I133" s="433">
        <f t="shared" si="11"/>
        <v>23.68702290076336</v>
      </c>
      <c r="J133" s="379">
        <f>SUM(J128:J132)</f>
        <v>1273</v>
      </c>
      <c r="K133" s="455"/>
      <c r="L133" s="455">
        <f>SUM(G133)</f>
        <v>5371</v>
      </c>
      <c r="M133" s="455">
        <f>SUM(H133)</f>
        <v>1272.23</v>
      </c>
      <c r="N133" s="455">
        <f>SUM(J133)</f>
        <v>1273</v>
      </c>
      <c r="P133" s="3"/>
      <c r="Q133" s="3"/>
      <c r="R133" s="3"/>
    </row>
    <row r="134" spans="1:18" s="4" customFormat="1" ht="15.95" customHeight="1" x14ac:dyDescent="0.2">
      <c r="A134" s="42" t="s">
        <v>379</v>
      </c>
      <c r="B134" s="46" t="s">
        <v>388</v>
      </c>
      <c r="C134" s="56"/>
      <c r="D134" s="42"/>
      <c r="E134" s="42"/>
      <c r="F134" s="303"/>
      <c r="G134" s="446"/>
      <c r="H134" s="447"/>
      <c r="I134" s="217"/>
      <c r="J134" s="217"/>
      <c r="K134" s="217"/>
      <c r="L134" s="217"/>
      <c r="M134" s="217"/>
      <c r="N134" s="217"/>
    </row>
    <row r="135" spans="1:18" ht="15.95" customHeight="1" x14ac:dyDescent="0.2">
      <c r="A135" s="49" t="s">
        <v>259</v>
      </c>
      <c r="B135" s="30" t="s">
        <v>86</v>
      </c>
      <c r="C135" s="40"/>
      <c r="D135" s="30"/>
      <c r="E135" s="120" t="s">
        <v>87</v>
      </c>
      <c r="F135" s="299"/>
      <c r="G135" s="335"/>
      <c r="H135" s="189"/>
      <c r="I135" s="212"/>
      <c r="J135" s="378"/>
      <c r="K135" s="217"/>
      <c r="L135" s="217"/>
      <c r="M135" s="217"/>
      <c r="N135" s="217"/>
    </row>
    <row r="136" spans="1:18" ht="15.95" customHeight="1" x14ac:dyDescent="0.2">
      <c r="A136" s="28"/>
      <c r="B136" s="28"/>
      <c r="C136" s="40">
        <v>611</v>
      </c>
      <c r="D136" s="28">
        <v>41</v>
      </c>
      <c r="E136" s="28" t="s">
        <v>348</v>
      </c>
      <c r="F136" s="299">
        <v>37500</v>
      </c>
      <c r="G136" s="335">
        <v>37500</v>
      </c>
      <c r="H136" s="189">
        <v>29667.96</v>
      </c>
      <c r="I136" s="212">
        <f>SUM(H136/G136)*100</f>
        <v>79.114559999999997</v>
      </c>
      <c r="J136" s="378">
        <v>37500</v>
      </c>
      <c r="K136" s="217"/>
      <c r="L136" s="217"/>
      <c r="M136" s="217"/>
      <c r="N136" s="217"/>
    </row>
    <row r="137" spans="1:18" ht="15.95" customHeight="1" x14ac:dyDescent="0.2">
      <c r="A137" s="28"/>
      <c r="B137" s="28"/>
      <c r="C137" s="173" t="s">
        <v>16</v>
      </c>
      <c r="D137" s="28">
        <v>41</v>
      </c>
      <c r="E137" s="28" t="s">
        <v>88</v>
      </c>
      <c r="F137" s="299">
        <v>13100</v>
      </c>
      <c r="G137" s="335">
        <v>13100</v>
      </c>
      <c r="H137" s="189">
        <v>10459.200000000001</v>
      </c>
      <c r="I137" s="212">
        <f t="shared" ref="I137:I150" si="12">SUM(H137/G137)*100</f>
        <v>79.841221374045816</v>
      </c>
      <c r="J137" s="378">
        <v>13100</v>
      </c>
      <c r="K137" s="217"/>
      <c r="L137" s="217"/>
      <c r="M137" s="217"/>
      <c r="N137" s="217"/>
    </row>
    <row r="138" spans="1:18" ht="15.95" customHeight="1" x14ac:dyDescent="0.2">
      <c r="A138" s="28"/>
      <c r="B138" s="28"/>
      <c r="C138" s="173">
        <v>627000</v>
      </c>
      <c r="D138" s="28">
        <v>41</v>
      </c>
      <c r="E138" s="101" t="s">
        <v>632</v>
      </c>
      <c r="F138" s="299">
        <v>1500</v>
      </c>
      <c r="G138" s="335">
        <v>1500</v>
      </c>
      <c r="H138" s="189">
        <v>1026.33</v>
      </c>
      <c r="I138" s="212">
        <f t="shared" si="12"/>
        <v>68.421999999999997</v>
      </c>
      <c r="J138" s="378">
        <v>1500</v>
      </c>
      <c r="K138" s="217"/>
      <c r="L138" s="217"/>
      <c r="M138" s="217"/>
      <c r="N138" s="217"/>
    </row>
    <row r="139" spans="1:18" ht="15.95" customHeight="1" x14ac:dyDescent="0.2">
      <c r="A139" s="28"/>
      <c r="B139" s="37"/>
      <c r="C139" s="173" t="s">
        <v>39</v>
      </c>
      <c r="D139" s="28">
        <v>41</v>
      </c>
      <c r="E139" s="28" t="s">
        <v>251</v>
      </c>
      <c r="F139" s="299">
        <v>500</v>
      </c>
      <c r="G139" s="335">
        <v>500</v>
      </c>
      <c r="H139" s="189">
        <v>975.92</v>
      </c>
      <c r="I139" s="212">
        <f t="shared" si="12"/>
        <v>195.184</v>
      </c>
      <c r="J139" s="378">
        <v>1000</v>
      </c>
      <c r="K139" s="217"/>
      <c r="L139" s="217"/>
      <c r="M139" s="217"/>
      <c r="N139" s="217"/>
    </row>
    <row r="140" spans="1:18" ht="15.95" customHeight="1" x14ac:dyDescent="0.2">
      <c r="A140" s="28"/>
      <c r="B140" s="37"/>
      <c r="C140" s="173">
        <v>633003</v>
      </c>
      <c r="D140" s="28">
        <v>41</v>
      </c>
      <c r="E140" s="71" t="s">
        <v>710</v>
      </c>
      <c r="F140" s="306">
        <v>320</v>
      </c>
      <c r="G140" s="336">
        <v>320</v>
      </c>
      <c r="H140" s="353"/>
      <c r="I140" s="212">
        <f t="shared" si="12"/>
        <v>0</v>
      </c>
      <c r="J140" s="378">
        <v>0</v>
      </c>
      <c r="K140" s="217"/>
      <c r="L140" s="217"/>
      <c r="M140" s="217"/>
      <c r="N140" s="217"/>
    </row>
    <row r="141" spans="1:18" ht="15.95" customHeight="1" x14ac:dyDescent="0.2">
      <c r="A141" s="28"/>
      <c r="B141" s="37"/>
      <c r="C141" s="173">
        <v>632003</v>
      </c>
      <c r="D141" s="28">
        <v>41</v>
      </c>
      <c r="E141" s="28" t="s">
        <v>305</v>
      </c>
      <c r="F141" s="306">
        <v>250</v>
      </c>
      <c r="G141" s="336">
        <v>250</v>
      </c>
      <c r="H141" s="353">
        <v>101.2</v>
      </c>
      <c r="I141" s="212">
        <f t="shared" si="12"/>
        <v>40.479999999999997</v>
      </c>
      <c r="J141" s="378">
        <v>250</v>
      </c>
      <c r="K141" s="217"/>
      <c r="L141" s="217"/>
      <c r="M141" s="217"/>
      <c r="N141" s="217"/>
    </row>
    <row r="142" spans="1:18" ht="15.95" customHeight="1" x14ac:dyDescent="0.2">
      <c r="A142" s="28"/>
      <c r="B142" s="37"/>
      <c r="C142" s="173">
        <v>633006</v>
      </c>
      <c r="D142" s="28">
        <v>41</v>
      </c>
      <c r="E142" s="28" t="s">
        <v>293</v>
      </c>
      <c r="F142" s="299">
        <v>130</v>
      </c>
      <c r="G142" s="335">
        <v>130</v>
      </c>
      <c r="H142" s="189">
        <v>121.22</v>
      </c>
      <c r="I142" s="212">
        <f t="shared" si="12"/>
        <v>93.246153846153845</v>
      </c>
      <c r="J142" s="378">
        <v>130</v>
      </c>
      <c r="K142" s="217"/>
      <c r="L142" s="217"/>
      <c r="M142" s="217"/>
      <c r="N142" s="217"/>
    </row>
    <row r="143" spans="1:18" ht="15.95" customHeight="1" x14ac:dyDescent="0.2">
      <c r="A143" s="28"/>
      <c r="B143" s="37"/>
      <c r="C143" s="173" t="s">
        <v>40</v>
      </c>
      <c r="D143" s="28">
        <v>41</v>
      </c>
      <c r="E143" s="28" t="s">
        <v>292</v>
      </c>
      <c r="F143" s="299">
        <v>0</v>
      </c>
      <c r="G143" s="335">
        <v>0</v>
      </c>
      <c r="H143" s="189">
        <v>17.760000000000002</v>
      </c>
      <c r="I143" s="212">
        <v>0</v>
      </c>
      <c r="J143" s="378">
        <v>20</v>
      </c>
      <c r="K143" s="217"/>
      <c r="L143" s="217"/>
      <c r="M143" s="217"/>
      <c r="N143" s="217"/>
    </row>
    <row r="144" spans="1:18" ht="15.95" customHeight="1" x14ac:dyDescent="0.2">
      <c r="A144" s="28"/>
      <c r="B144" s="37"/>
      <c r="C144" s="173">
        <v>635005</v>
      </c>
      <c r="D144" s="28">
        <v>41</v>
      </c>
      <c r="E144" s="28" t="s">
        <v>294</v>
      </c>
      <c r="F144" s="299">
        <v>379</v>
      </c>
      <c r="G144" s="335">
        <v>379</v>
      </c>
      <c r="H144" s="189">
        <v>273.56</v>
      </c>
      <c r="I144" s="212">
        <f t="shared" si="12"/>
        <v>72.179419525065967</v>
      </c>
      <c r="J144" s="378">
        <v>379</v>
      </c>
      <c r="K144" s="217"/>
      <c r="L144" s="217"/>
      <c r="M144" s="217"/>
      <c r="N144" s="217"/>
    </row>
    <row r="145" spans="1:18" ht="15.95" customHeight="1" x14ac:dyDescent="0.2">
      <c r="A145" s="28"/>
      <c r="B145" s="37"/>
      <c r="C145" s="173">
        <v>634001</v>
      </c>
      <c r="D145" s="28">
        <v>41</v>
      </c>
      <c r="E145" s="28" t="s">
        <v>290</v>
      </c>
      <c r="F145" s="299">
        <v>1000</v>
      </c>
      <c r="G145" s="335">
        <v>1000</v>
      </c>
      <c r="H145" s="189">
        <v>601.67999999999995</v>
      </c>
      <c r="I145" s="212">
        <f t="shared" si="12"/>
        <v>60.167999999999999</v>
      </c>
      <c r="J145" s="378">
        <v>1000</v>
      </c>
      <c r="K145" s="217"/>
      <c r="L145" s="217"/>
      <c r="M145" s="217"/>
      <c r="N145" s="217"/>
    </row>
    <row r="146" spans="1:18" ht="15.95" customHeight="1" x14ac:dyDescent="0.2">
      <c r="A146" s="28"/>
      <c r="B146" s="37"/>
      <c r="C146" s="173">
        <v>634003</v>
      </c>
      <c r="D146" s="28">
        <v>41</v>
      </c>
      <c r="E146" s="28" t="s">
        <v>291</v>
      </c>
      <c r="F146" s="299">
        <v>126</v>
      </c>
      <c r="G146" s="335">
        <v>126</v>
      </c>
      <c r="H146" s="189">
        <v>101.46</v>
      </c>
      <c r="I146" s="212">
        <f t="shared" si="12"/>
        <v>80.523809523809518</v>
      </c>
      <c r="J146" s="378">
        <v>126</v>
      </c>
      <c r="K146" s="217"/>
      <c r="L146" s="217"/>
      <c r="M146" s="217"/>
      <c r="N146" s="217"/>
    </row>
    <row r="147" spans="1:18" ht="15.95" customHeight="1" x14ac:dyDescent="0.2">
      <c r="A147" s="28"/>
      <c r="B147" s="37"/>
      <c r="C147" s="173" t="s">
        <v>41</v>
      </c>
      <c r="D147" s="28">
        <v>41</v>
      </c>
      <c r="E147" s="28" t="s">
        <v>252</v>
      </c>
      <c r="F147" s="299">
        <v>217</v>
      </c>
      <c r="G147" s="335">
        <v>217</v>
      </c>
      <c r="H147" s="189">
        <v>75</v>
      </c>
      <c r="I147" s="212">
        <f t="shared" si="12"/>
        <v>34.562211981566819</v>
      </c>
      <c r="J147" s="378">
        <v>217</v>
      </c>
      <c r="K147" s="217"/>
      <c r="L147" s="217"/>
      <c r="M147" s="217"/>
      <c r="N147" s="217"/>
    </row>
    <row r="148" spans="1:18" ht="15.95" customHeight="1" x14ac:dyDescent="0.2">
      <c r="A148" s="28"/>
      <c r="B148" s="37"/>
      <c r="C148" s="40">
        <v>637014</v>
      </c>
      <c r="D148" s="28">
        <v>41</v>
      </c>
      <c r="E148" s="28" t="s">
        <v>253</v>
      </c>
      <c r="F148" s="299">
        <v>1406</v>
      </c>
      <c r="G148" s="335">
        <v>1406</v>
      </c>
      <c r="H148" s="189">
        <v>951.31</v>
      </c>
      <c r="I148" s="212">
        <f t="shared" si="12"/>
        <v>67.660739687055468</v>
      </c>
      <c r="J148" s="378">
        <v>1406</v>
      </c>
      <c r="K148" s="217"/>
      <c r="L148" s="217"/>
      <c r="M148" s="217"/>
      <c r="N148" s="217"/>
    </row>
    <row r="149" spans="1:18" ht="15.95" customHeight="1" x14ac:dyDescent="0.2">
      <c r="A149" s="29"/>
      <c r="B149" s="37"/>
      <c r="C149" s="40">
        <v>670001</v>
      </c>
      <c r="D149" s="28">
        <v>41</v>
      </c>
      <c r="E149" s="101" t="s">
        <v>691</v>
      </c>
      <c r="F149" s="299">
        <v>75</v>
      </c>
      <c r="G149" s="335">
        <v>75</v>
      </c>
      <c r="H149" s="189"/>
      <c r="I149" s="212">
        <f t="shared" si="12"/>
        <v>0</v>
      </c>
      <c r="J149" s="378">
        <v>75</v>
      </c>
      <c r="K149" s="217"/>
      <c r="L149" s="217"/>
      <c r="M149" s="217"/>
      <c r="N149" s="217"/>
    </row>
    <row r="150" spans="1:18" ht="15.95" customHeight="1" x14ac:dyDescent="0.2">
      <c r="A150" s="49" t="s">
        <v>259</v>
      </c>
      <c r="B150" s="28"/>
      <c r="C150" s="40"/>
      <c r="D150" s="28"/>
      <c r="E150" s="247" t="s">
        <v>62</v>
      </c>
      <c r="F150" s="300">
        <f>SUM(F136:F149)</f>
        <v>56503</v>
      </c>
      <c r="G150" s="225">
        <f>SUM(G136:G149)</f>
        <v>56503</v>
      </c>
      <c r="H150" s="225">
        <f>SUM(H136:H149)</f>
        <v>44372.6</v>
      </c>
      <c r="I150" s="433">
        <f t="shared" si="12"/>
        <v>78.531405412102004</v>
      </c>
      <c r="J150" s="379">
        <f>SUM(J136:J149)</f>
        <v>56703</v>
      </c>
      <c r="K150" s="455"/>
      <c r="L150" s="455">
        <f>SUM(G150)</f>
        <v>56503</v>
      </c>
      <c r="M150" s="455">
        <f>SUM(H150)</f>
        <v>44372.6</v>
      </c>
      <c r="N150" s="455">
        <f>SUM(J150)</f>
        <v>56703</v>
      </c>
      <c r="P150" s="3"/>
      <c r="Q150" s="3"/>
      <c r="R150" s="3"/>
    </row>
    <row r="151" spans="1:18" s="4" customFormat="1" ht="15.95" customHeight="1" x14ac:dyDescent="0.2">
      <c r="A151" s="42" t="s">
        <v>379</v>
      </c>
      <c r="B151" s="46" t="s">
        <v>389</v>
      </c>
      <c r="C151" s="56"/>
      <c r="D151" s="42"/>
      <c r="E151" s="42"/>
      <c r="F151" s="303"/>
      <c r="G151" s="446"/>
      <c r="H151" s="447"/>
      <c r="I151" s="217"/>
      <c r="J151" s="217"/>
      <c r="K151" s="217"/>
      <c r="L151" s="217"/>
      <c r="M151" s="217"/>
      <c r="N151" s="217"/>
    </row>
    <row r="152" spans="1:18" ht="15.95" customHeight="1" x14ac:dyDescent="0.2">
      <c r="A152" s="49" t="s">
        <v>261</v>
      </c>
      <c r="B152" s="30" t="s">
        <v>89</v>
      </c>
      <c r="C152" s="40"/>
      <c r="D152" s="30"/>
      <c r="E152" s="30" t="s">
        <v>90</v>
      </c>
      <c r="F152" s="299"/>
      <c r="G152" s="335"/>
      <c r="H152" s="189"/>
      <c r="I152" s="212"/>
      <c r="J152" s="378"/>
      <c r="K152" s="217"/>
      <c r="L152" s="217"/>
      <c r="M152" s="217"/>
      <c r="N152" s="217"/>
    </row>
    <row r="153" spans="1:18" ht="15.95" customHeight="1" x14ac:dyDescent="0.2">
      <c r="A153" s="28"/>
      <c r="B153" s="28"/>
      <c r="C153" s="173">
        <v>632001</v>
      </c>
      <c r="D153" s="28">
        <v>41</v>
      </c>
      <c r="E153" s="28" t="s">
        <v>312</v>
      </c>
      <c r="F153" s="299">
        <v>880</v>
      </c>
      <c r="G153" s="335">
        <v>880</v>
      </c>
      <c r="H153" s="189">
        <v>2764.88</v>
      </c>
      <c r="I153" s="212">
        <f>SUM(H153/G153)*100</f>
        <v>314.19090909090909</v>
      </c>
      <c r="J153" s="378">
        <v>3200</v>
      </c>
      <c r="K153" s="217"/>
      <c r="L153" s="217"/>
      <c r="M153" s="217"/>
      <c r="N153" s="217"/>
    </row>
    <row r="154" spans="1:18" ht="15.95" customHeight="1" x14ac:dyDescent="0.2">
      <c r="A154" s="28"/>
      <c r="B154" s="28"/>
      <c r="C154" s="173">
        <v>632002</v>
      </c>
      <c r="D154" s="28">
        <v>41</v>
      </c>
      <c r="E154" s="28" t="s">
        <v>91</v>
      </c>
      <c r="F154" s="299">
        <v>500</v>
      </c>
      <c r="G154" s="335">
        <v>500</v>
      </c>
      <c r="H154" s="189">
        <v>178.39</v>
      </c>
      <c r="I154" s="212">
        <f t="shared" ref="I154:I176" si="13">SUM(H154/G154)*100</f>
        <v>35.677999999999997</v>
      </c>
      <c r="J154" s="378">
        <v>500</v>
      </c>
      <c r="K154" s="217"/>
      <c r="L154" s="217"/>
      <c r="M154" s="217"/>
      <c r="N154" s="217"/>
    </row>
    <row r="155" spans="1:18" ht="15.95" customHeight="1" x14ac:dyDescent="0.2">
      <c r="A155" s="28"/>
      <c r="B155" s="28"/>
      <c r="C155" s="173">
        <v>633006</v>
      </c>
      <c r="D155" s="28">
        <v>41</v>
      </c>
      <c r="E155" s="28" t="s">
        <v>93</v>
      </c>
      <c r="F155" s="299">
        <v>800</v>
      </c>
      <c r="G155" s="335">
        <v>800</v>
      </c>
      <c r="H155" s="189">
        <v>487.97</v>
      </c>
      <c r="I155" s="212">
        <f t="shared" si="13"/>
        <v>60.996250000000011</v>
      </c>
      <c r="J155" s="378">
        <v>800</v>
      </c>
      <c r="K155" s="217"/>
      <c r="L155" s="217"/>
      <c r="M155" s="217"/>
      <c r="N155" s="217"/>
    </row>
    <row r="156" spans="1:18" ht="15.95" customHeight="1" x14ac:dyDescent="0.2">
      <c r="A156" s="28"/>
      <c r="B156" s="28"/>
      <c r="C156" s="173" t="s">
        <v>39</v>
      </c>
      <c r="D156" s="28">
        <v>41</v>
      </c>
      <c r="E156" s="28" t="s">
        <v>94</v>
      </c>
      <c r="F156" s="299">
        <v>934</v>
      </c>
      <c r="G156" s="335">
        <v>934</v>
      </c>
      <c r="H156" s="189">
        <v>723.99</v>
      </c>
      <c r="I156" s="212">
        <f t="shared" si="13"/>
        <v>77.514989293361879</v>
      </c>
      <c r="J156" s="378">
        <v>934</v>
      </c>
      <c r="K156" s="217"/>
      <c r="L156" s="217"/>
      <c r="M156" s="217"/>
      <c r="N156" s="217"/>
    </row>
    <row r="157" spans="1:18" ht="15.95" customHeight="1" x14ac:dyDescent="0.2">
      <c r="A157" s="28"/>
      <c r="B157" s="28"/>
      <c r="C157" s="173" t="s">
        <v>39</v>
      </c>
      <c r="D157" s="28">
        <v>41.110999999999997</v>
      </c>
      <c r="E157" s="101" t="s">
        <v>634</v>
      </c>
      <c r="F157" s="299">
        <v>3217</v>
      </c>
      <c r="G157" s="335">
        <v>3217</v>
      </c>
      <c r="H157" s="189">
        <v>3509.9</v>
      </c>
      <c r="I157" s="212">
        <f t="shared" si="13"/>
        <v>109.10475598383587</v>
      </c>
      <c r="J157" s="378">
        <v>3600</v>
      </c>
      <c r="K157" s="217"/>
      <c r="L157" s="217"/>
      <c r="M157" s="217"/>
      <c r="N157" s="217"/>
    </row>
    <row r="158" spans="1:18" ht="15.95" customHeight="1" x14ac:dyDescent="0.2">
      <c r="A158" s="28"/>
      <c r="B158" s="28"/>
      <c r="C158" s="173" t="s">
        <v>40</v>
      </c>
      <c r="D158" s="28">
        <v>41.110999999999997</v>
      </c>
      <c r="E158" s="101" t="s">
        <v>692</v>
      </c>
      <c r="F158" s="299">
        <v>3164</v>
      </c>
      <c r="G158" s="335">
        <v>3164</v>
      </c>
      <c r="H158" s="189">
        <v>5113.07</v>
      </c>
      <c r="I158" s="212">
        <f t="shared" si="13"/>
        <v>161.60145385587862</v>
      </c>
      <c r="J158" s="378">
        <v>5200</v>
      </c>
      <c r="K158" s="217"/>
      <c r="L158" s="217"/>
      <c r="M158" s="217"/>
      <c r="N158" s="217"/>
    </row>
    <row r="159" spans="1:18" ht="15.95" customHeight="1" x14ac:dyDescent="0.2">
      <c r="A159" s="28"/>
      <c r="B159" s="37"/>
      <c r="C159" s="173">
        <v>634001</v>
      </c>
      <c r="D159" s="28">
        <v>41</v>
      </c>
      <c r="E159" s="28" t="s">
        <v>95</v>
      </c>
      <c r="F159" s="299">
        <v>1000</v>
      </c>
      <c r="G159" s="335">
        <v>1000</v>
      </c>
      <c r="H159" s="189">
        <v>595.78</v>
      </c>
      <c r="I159" s="212">
        <f t="shared" si="13"/>
        <v>59.577999999999996</v>
      </c>
      <c r="J159" s="378">
        <v>1000</v>
      </c>
      <c r="K159" s="217"/>
      <c r="L159" s="217"/>
      <c r="M159" s="217"/>
      <c r="N159" s="217"/>
    </row>
    <row r="160" spans="1:18" ht="15.95" customHeight="1" x14ac:dyDescent="0.2">
      <c r="A160" s="28"/>
      <c r="B160" s="37"/>
      <c r="C160" s="173" t="s">
        <v>47</v>
      </c>
      <c r="D160" s="28">
        <v>41</v>
      </c>
      <c r="E160" s="28" t="s">
        <v>96</v>
      </c>
      <c r="F160" s="299">
        <v>380</v>
      </c>
      <c r="G160" s="335">
        <v>380</v>
      </c>
      <c r="H160" s="189">
        <v>840.85</v>
      </c>
      <c r="I160" s="212">
        <f t="shared" si="13"/>
        <v>221.2763157894737</v>
      </c>
      <c r="J160" s="378">
        <v>1000</v>
      </c>
      <c r="K160" s="217"/>
      <c r="L160" s="217"/>
      <c r="M160" s="217"/>
      <c r="N160" s="217"/>
    </row>
    <row r="161" spans="1:18" ht="15.95" customHeight="1" x14ac:dyDescent="0.2">
      <c r="A161" s="28"/>
      <c r="B161" s="37"/>
      <c r="C161" s="173">
        <v>634002</v>
      </c>
      <c r="D161" s="28">
        <v>41</v>
      </c>
      <c r="E161" s="28" t="s">
        <v>97</v>
      </c>
      <c r="F161" s="299">
        <v>500</v>
      </c>
      <c r="G161" s="335">
        <v>500</v>
      </c>
      <c r="H161" s="189"/>
      <c r="I161" s="212">
        <f t="shared" si="13"/>
        <v>0</v>
      </c>
      <c r="J161" s="378">
        <v>500</v>
      </c>
      <c r="K161" s="217"/>
      <c r="L161" s="217"/>
      <c r="M161" s="217"/>
      <c r="N161" s="217"/>
    </row>
    <row r="162" spans="1:18" ht="15.95" customHeight="1" x14ac:dyDescent="0.2">
      <c r="A162" s="28"/>
      <c r="B162" s="37"/>
      <c r="C162" s="173" t="s">
        <v>98</v>
      </c>
      <c r="D162" s="28">
        <v>41</v>
      </c>
      <c r="E162" s="28" t="s">
        <v>99</v>
      </c>
      <c r="F162" s="299">
        <v>853</v>
      </c>
      <c r="G162" s="335">
        <v>853</v>
      </c>
      <c r="H162" s="189">
        <v>1152.83</v>
      </c>
      <c r="I162" s="212">
        <f t="shared" si="13"/>
        <v>135.15005861664713</v>
      </c>
      <c r="J162" s="378">
        <v>1500</v>
      </c>
      <c r="K162" s="217"/>
      <c r="L162" s="217"/>
      <c r="M162" s="217"/>
      <c r="N162" s="217"/>
    </row>
    <row r="163" spans="1:18" ht="15.95" customHeight="1" x14ac:dyDescent="0.2">
      <c r="A163" s="28"/>
      <c r="B163" s="37"/>
      <c r="C163" s="173">
        <v>634003</v>
      </c>
      <c r="D163" s="28">
        <v>41</v>
      </c>
      <c r="E163" s="28" t="s">
        <v>100</v>
      </c>
      <c r="F163" s="299">
        <v>750</v>
      </c>
      <c r="G163" s="335">
        <v>750</v>
      </c>
      <c r="H163" s="189">
        <v>282.33</v>
      </c>
      <c r="I163" s="212">
        <f t="shared" si="13"/>
        <v>37.643999999999998</v>
      </c>
      <c r="J163" s="378">
        <v>750</v>
      </c>
      <c r="K163" s="217"/>
      <c r="L163" s="217"/>
      <c r="M163" s="217"/>
      <c r="N163" s="217"/>
    </row>
    <row r="164" spans="1:18" ht="15.95" customHeight="1" x14ac:dyDescent="0.2">
      <c r="A164" s="28"/>
      <c r="B164" s="37"/>
      <c r="C164" s="173">
        <v>633010</v>
      </c>
      <c r="D164" s="28">
        <v>41</v>
      </c>
      <c r="E164" s="101" t="s">
        <v>988</v>
      </c>
      <c r="F164" s="299"/>
      <c r="G164" s="335"/>
      <c r="H164" s="189">
        <v>1291.03</v>
      </c>
      <c r="I164" s="212">
        <v>0</v>
      </c>
      <c r="J164" s="378">
        <v>1291</v>
      </c>
      <c r="K164" s="217"/>
      <c r="L164" s="217"/>
      <c r="M164" s="217"/>
      <c r="N164" s="217"/>
    </row>
    <row r="165" spans="1:18" ht="15.95" customHeight="1" x14ac:dyDescent="0.2">
      <c r="A165" s="28"/>
      <c r="B165" s="37"/>
      <c r="C165" s="173">
        <v>633010</v>
      </c>
      <c r="D165" s="28">
        <v>41</v>
      </c>
      <c r="E165" s="101" t="s">
        <v>989</v>
      </c>
      <c r="F165" s="299"/>
      <c r="G165" s="335"/>
      <c r="H165" s="189">
        <v>462</v>
      </c>
      <c r="I165" s="212">
        <v>0</v>
      </c>
      <c r="J165" s="378">
        <v>462</v>
      </c>
      <c r="K165" s="217"/>
      <c r="L165" s="217"/>
      <c r="M165" s="217"/>
      <c r="N165" s="217"/>
    </row>
    <row r="166" spans="1:18" ht="15.95" customHeight="1" x14ac:dyDescent="0.2">
      <c r="A166" s="28"/>
      <c r="B166" s="37"/>
      <c r="C166" s="173">
        <v>636002</v>
      </c>
      <c r="D166" s="28">
        <v>41</v>
      </c>
      <c r="E166" s="101" t="s">
        <v>693</v>
      </c>
      <c r="F166" s="299">
        <v>78</v>
      </c>
      <c r="G166" s="335">
        <v>78</v>
      </c>
      <c r="H166" s="189">
        <v>690</v>
      </c>
      <c r="I166" s="212">
        <f t="shared" si="13"/>
        <v>884.61538461538464</v>
      </c>
      <c r="J166" s="378">
        <v>690</v>
      </c>
      <c r="K166" s="217"/>
      <c r="L166" s="217"/>
      <c r="M166" s="217"/>
      <c r="N166" s="217"/>
    </row>
    <row r="167" spans="1:18" ht="15.95" customHeight="1" x14ac:dyDescent="0.2">
      <c r="A167" s="28"/>
      <c r="B167" s="37"/>
      <c r="C167" s="173" t="s">
        <v>48</v>
      </c>
      <c r="D167" s="28">
        <v>41</v>
      </c>
      <c r="E167" s="28" t="s">
        <v>101</v>
      </c>
      <c r="F167" s="299">
        <v>390</v>
      </c>
      <c r="G167" s="335">
        <v>390</v>
      </c>
      <c r="H167" s="189">
        <v>174.03</v>
      </c>
      <c r="I167" s="212">
        <f t="shared" si="13"/>
        <v>44.623076923076923</v>
      </c>
      <c r="J167" s="378">
        <v>390</v>
      </c>
      <c r="K167" s="217"/>
      <c r="L167" s="217"/>
      <c r="M167" s="217"/>
      <c r="N167" s="217"/>
    </row>
    <row r="168" spans="1:18" ht="15.95" customHeight="1" x14ac:dyDescent="0.2">
      <c r="A168" s="28"/>
      <c r="B168" s="37"/>
      <c r="C168" s="173">
        <v>637023</v>
      </c>
      <c r="D168" s="28">
        <v>41</v>
      </c>
      <c r="E168" s="101" t="s">
        <v>991</v>
      </c>
      <c r="F168" s="299">
        <v>151</v>
      </c>
      <c r="G168" s="335">
        <v>151</v>
      </c>
      <c r="H168" s="189">
        <v>231.36</v>
      </c>
      <c r="I168" s="212">
        <f t="shared" si="13"/>
        <v>153.21854304635764</v>
      </c>
      <c r="J168" s="378">
        <v>232</v>
      </c>
      <c r="K168" s="217"/>
      <c r="L168" s="217"/>
      <c r="M168" s="217"/>
      <c r="N168" s="217"/>
    </row>
    <row r="169" spans="1:18" ht="15.95" customHeight="1" x14ac:dyDescent="0.2">
      <c r="A169" s="28"/>
      <c r="B169" s="28"/>
      <c r="C169" s="173" t="s">
        <v>102</v>
      </c>
      <c r="D169" s="28">
        <v>41</v>
      </c>
      <c r="E169" s="28" t="s">
        <v>103</v>
      </c>
      <c r="F169" s="299">
        <v>99</v>
      </c>
      <c r="G169" s="335">
        <v>99</v>
      </c>
      <c r="H169" s="189"/>
      <c r="I169" s="212">
        <f t="shared" si="13"/>
        <v>0</v>
      </c>
      <c r="J169" s="378">
        <v>99</v>
      </c>
      <c r="K169" s="217"/>
      <c r="L169" s="217"/>
      <c r="M169" s="217"/>
      <c r="N169" s="217"/>
    </row>
    <row r="170" spans="1:18" ht="15.95" customHeight="1" x14ac:dyDescent="0.2">
      <c r="A170" s="31"/>
      <c r="B170" s="28"/>
      <c r="C170" s="40">
        <v>637004</v>
      </c>
      <c r="D170" s="28">
        <v>41</v>
      </c>
      <c r="E170" s="101" t="s">
        <v>633</v>
      </c>
      <c r="F170" s="299">
        <v>350</v>
      </c>
      <c r="G170" s="335">
        <v>350</v>
      </c>
      <c r="H170" s="189"/>
      <c r="I170" s="212">
        <f t="shared" si="13"/>
        <v>0</v>
      </c>
      <c r="J170" s="378">
        <v>0</v>
      </c>
      <c r="K170" s="217"/>
      <c r="L170" s="217"/>
      <c r="M170" s="217"/>
      <c r="N170" s="217"/>
    </row>
    <row r="171" spans="1:18" ht="15.95" customHeight="1" x14ac:dyDescent="0.2">
      <c r="A171" s="31"/>
      <c r="B171" s="28"/>
      <c r="C171" s="173">
        <v>633007</v>
      </c>
      <c r="D171" s="104">
        <v>41</v>
      </c>
      <c r="E171" s="104" t="s">
        <v>861</v>
      </c>
      <c r="F171" s="299">
        <v>4450</v>
      </c>
      <c r="G171" s="335">
        <v>4450</v>
      </c>
      <c r="H171" s="189">
        <v>40.380000000000003</v>
      </c>
      <c r="I171" s="212">
        <f t="shared" si="13"/>
        <v>0.90741573033707879</v>
      </c>
      <c r="J171" s="378">
        <v>1000</v>
      </c>
      <c r="K171" s="217"/>
      <c r="L171" s="217"/>
      <c r="M171" s="217"/>
      <c r="N171" s="217"/>
    </row>
    <row r="172" spans="1:18" ht="15.95" customHeight="1" x14ac:dyDescent="0.2">
      <c r="A172" s="31"/>
      <c r="B172" s="28"/>
      <c r="C172" s="173">
        <v>637011</v>
      </c>
      <c r="D172" s="104">
        <v>41</v>
      </c>
      <c r="E172" s="104" t="s">
        <v>793</v>
      </c>
      <c r="F172" s="299">
        <v>192</v>
      </c>
      <c r="G172" s="335">
        <v>192</v>
      </c>
      <c r="H172" s="189"/>
      <c r="I172" s="212">
        <f t="shared" si="13"/>
        <v>0</v>
      </c>
      <c r="J172" s="378">
        <v>192</v>
      </c>
      <c r="K172" s="217"/>
      <c r="L172" s="217"/>
      <c r="M172" s="217"/>
      <c r="N172" s="217"/>
    </row>
    <row r="173" spans="1:18" ht="15.95" customHeight="1" x14ac:dyDescent="0.2">
      <c r="A173" s="31"/>
      <c r="B173" s="28"/>
      <c r="C173" s="173">
        <v>637006</v>
      </c>
      <c r="D173" s="104">
        <v>41</v>
      </c>
      <c r="E173" s="104" t="s">
        <v>694</v>
      </c>
      <c r="F173" s="299">
        <v>0</v>
      </c>
      <c r="G173" s="335">
        <v>0</v>
      </c>
      <c r="H173" s="189"/>
      <c r="I173" s="212">
        <v>0</v>
      </c>
      <c r="J173" s="378">
        <v>0</v>
      </c>
      <c r="K173" s="217"/>
      <c r="L173" s="217"/>
      <c r="M173" s="217"/>
      <c r="N173" s="217"/>
    </row>
    <row r="174" spans="1:18" ht="15.95" customHeight="1" x14ac:dyDescent="0.2">
      <c r="A174" s="31"/>
      <c r="B174" s="28"/>
      <c r="C174" s="173">
        <v>637001</v>
      </c>
      <c r="D174" s="104">
        <v>41</v>
      </c>
      <c r="E174" s="104" t="s">
        <v>725</v>
      </c>
      <c r="F174" s="299">
        <v>0</v>
      </c>
      <c r="G174" s="335">
        <v>0</v>
      </c>
      <c r="H174" s="189"/>
      <c r="I174" s="212">
        <v>0</v>
      </c>
      <c r="J174" s="378">
        <v>0</v>
      </c>
      <c r="K174" s="217"/>
      <c r="L174" s="217"/>
      <c r="M174" s="217"/>
      <c r="N174" s="217"/>
    </row>
    <row r="175" spans="1:18" ht="15.95" customHeight="1" x14ac:dyDescent="0.2">
      <c r="A175" s="31"/>
      <c r="B175" s="28"/>
      <c r="C175" s="173">
        <v>635006</v>
      </c>
      <c r="D175" s="101">
        <v>41</v>
      </c>
      <c r="E175" s="101" t="s">
        <v>990</v>
      </c>
      <c r="F175" s="299">
        <v>0</v>
      </c>
      <c r="G175" s="335">
        <v>0</v>
      </c>
      <c r="H175" s="189">
        <v>1431.6</v>
      </c>
      <c r="I175" s="212">
        <v>0</v>
      </c>
      <c r="J175" s="378">
        <v>1432</v>
      </c>
      <c r="K175" s="217"/>
      <c r="L175" s="217"/>
      <c r="M175" s="217"/>
      <c r="N175" s="217"/>
    </row>
    <row r="176" spans="1:18" ht="15.95" customHeight="1" x14ac:dyDescent="0.2">
      <c r="A176" s="52" t="s">
        <v>261</v>
      </c>
      <c r="B176" s="28"/>
      <c r="C176" s="40"/>
      <c r="D176" s="28"/>
      <c r="E176" s="247" t="s">
        <v>85</v>
      </c>
      <c r="F176" s="300">
        <f>SUM(F153:F175)</f>
        <v>18688</v>
      </c>
      <c r="G176" s="225">
        <f>SUM(G153:G175)</f>
        <v>18688</v>
      </c>
      <c r="H176" s="225">
        <f>SUM(H153:H175)</f>
        <v>19970.39</v>
      </c>
      <c r="I176" s="433">
        <f t="shared" si="13"/>
        <v>106.86210402397261</v>
      </c>
      <c r="J176" s="379">
        <f>SUM(J153:J175)</f>
        <v>24772</v>
      </c>
      <c r="K176" s="455"/>
      <c r="L176" s="455">
        <f>SUM(G176)</f>
        <v>18688</v>
      </c>
      <c r="M176" s="455">
        <f>SUM(H176)</f>
        <v>19970.39</v>
      </c>
      <c r="N176" s="455">
        <f>SUM(J176)</f>
        <v>24772</v>
      </c>
      <c r="P176" s="3"/>
      <c r="Q176" s="3"/>
      <c r="R176" s="3"/>
    </row>
    <row r="177" spans="1:18" s="6" customFormat="1" ht="15.95" customHeight="1" x14ac:dyDescent="0.25">
      <c r="A177" s="36" t="s">
        <v>346</v>
      </c>
      <c r="B177" s="36"/>
      <c r="C177" s="56"/>
      <c r="D177" s="36"/>
      <c r="E177" s="36"/>
      <c r="F177" s="303"/>
      <c r="G177" s="446"/>
      <c r="H177" s="447"/>
      <c r="I177" s="217"/>
      <c r="J177" s="217"/>
      <c r="K177" s="217"/>
      <c r="L177" s="217"/>
      <c r="M177" s="217"/>
      <c r="N177" s="217"/>
    </row>
    <row r="178" spans="1:18" ht="15.75" customHeight="1" x14ac:dyDescent="0.2">
      <c r="A178" s="42"/>
      <c r="B178" s="36" t="s">
        <v>104</v>
      </c>
      <c r="C178" s="56"/>
      <c r="D178" s="36"/>
      <c r="E178" s="36" t="s">
        <v>105</v>
      </c>
      <c r="F178" s="303"/>
      <c r="G178" s="446"/>
      <c r="H178" s="447"/>
      <c r="I178" s="217"/>
      <c r="J178" s="217"/>
      <c r="K178" s="217"/>
      <c r="L178" s="217"/>
      <c r="M178" s="217"/>
      <c r="N178" s="217"/>
    </row>
    <row r="179" spans="1:18" ht="15.75" customHeight="1" x14ac:dyDescent="0.2">
      <c r="A179" s="49"/>
      <c r="B179" s="28"/>
      <c r="C179" s="40">
        <v>637027</v>
      </c>
      <c r="D179" s="28">
        <v>41</v>
      </c>
      <c r="E179" s="101" t="s">
        <v>639</v>
      </c>
      <c r="F179" s="299">
        <v>8000</v>
      </c>
      <c r="G179" s="335">
        <v>8000</v>
      </c>
      <c r="H179" s="189">
        <v>4445.55</v>
      </c>
      <c r="I179" s="212">
        <f>SUM(H179/G179)*100</f>
        <v>55.569375000000001</v>
      </c>
      <c r="J179" s="378">
        <v>8000</v>
      </c>
      <c r="K179" s="217"/>
      <c r="L179" s="217"/>
      <c r="M179" s="217"/>
      <c r="N179" s="217"/>
    </row>
    <row r="180" spans="1:18" ht="15.75" customHeight="1" x14ac:dyDescent="0.2">
      <c r="A180" s="49"/>
      <c r="B180" s="28"/>
      <c r="C180" s="40">
        <v>625007</v>
      </c>
      <c r="D180" s="28">
        <v>41</v>
      </c>
      <c r="E180" s="28" t="s">
        <v>288</v>
      </c>
      <c r="F180" s="299">
        <v>2500</v>
      </c>
      <c r="G180" s="335">
        <v>2500</v>
      </c>
      <c r="H180" s="189">
        <v>2016.69</v>
      </c>
      <c r="I180" s="212">
        <f t="shared" ref="I180:I192" si="14">SUM(H180/G180)*100</f>
        <v>80.667600000000007</v>
      </c>
      <c r="J180" s="378">
        <v>2500</v>
      </c>
      <c r="K180" s="217"/>
      <c r="L180" s="217"/>
      <c r="M180" s="217"/>
      <c r="N180" s="217"/>
    </row>
    <row r="181" spans="1:18" ht="15.75" customHeight="1" x14ac:dyDescent="0.2">
      <c r="A181" s="49"/>
      <c r="B181" s="37"/>
      <c r="C181" s="40">
        <v>633006</v>
      </c>
      <c r="D181" s="28">
        <v>41</v>
      </c>
      <c r="E181" s="101" t="s">
        <v>860</v>
      </c>
      <c r="F181" s="299">
        <v>10000</v>
      </c>
      <c r="G181" s="335">
        <v>10000</v>
      </c>
      <c r="H181" s="189">
        <v>801.24</v>
      </c>
      <c r="I181" s="212">
        <f t="shared" si="14"/>
        <v>8.0123999999999995</v>
      </c>
      <c r="J181" s="378">
        <v>1000</v>
      </c>
      <c r="K181" s="217"/>
      <c r="L181" s="217"/>
      <c r="M181" s="217"/>
      <c r="N181" s="217"/>
    </row>
    <row r="182" spans="1:18" ht="15.75" customHeight="1" x14ac:dyDescent="0.2">
      <c r="A182" s="28"/>
      <c r="B182" s="37"/>
      <c r="C182" s="40">
        <v>637005</v>
      </c>
      <c r="D182" s="28">
        <v>41</v>
      </c>
      <c r="E182" s="28" t="s">
        <v>455</v>
      </c>
      <c r="F182" s="299">
        <v>1200</v>
      </c>
      <c r="G182" s="335">
        <v>1200</v>
      </c>
      <c r="H182" s="189">
        <v>200</v>
      </c>
      <c r="I182" s="212">
        <f t="shared" si="14"/>
        <v>16.666666666666664</v>
      </c>
      <c r="J182" s="378">
        <v>1200</v>
      </c>
      <c r="K182" s="217"/>
      <c r="L182" s="217"/>
      <c r="M182" s="217"/>
      <c r="N182" s="217"/>
    </row>
    <row r="183" spans="1:18" ht="15.75" customHeight="1" x14ac:dyDescent="0.2">
      <c r="A183" s="29"/>
      <c r="B183" s="37"/>
      <c r="C183" s="40" t="s">
        <v>306</v>
      </c>
      <c r="D183" s="102">
        <v>41</v>
      </c>
      <c r="E183" s="102" t="s">
        <v>741</v>
      </c>
      <c r="F183" s="299">
        <v>400</v>
      </c>
      <c r="G183" s="335">
        <v>400</v>
      </c>
      <c r="H183" s="189">
        <v>400</v>
      </c>
      <c r="I183" s="212">
        <f t="shared" si="14"/>
        <v>100</v>
      </c>
      <c r="J183" s="378">
        <v>400</v>
      </c>
      <c r="K183" s="217"/>
      <c r="L183" s="217"/>
      <c r="M183" s="217"/>
      <c r="N183" s="217"/>
    </row>
    <row r="184" spans="1:18" ht="15.75" customHeight="1" x14ac:dyDescent="0.2">
      <c r="A184" s="29"/>
      <c r="B184" s="37"/>
      <c r="C184" s="135">
        <v>637006</v>
      </c>
      <c r="D184" s="105">
        <v>41</v>
      </c>
      <c r="E184" s="105" t="s">
        <v>608</v>
      </c>
      <c r="F184" s="299">
        <v>50</v>
      </c>
      <c r="G184" s="335">
        <v>50</v>
      </c>
      <c r="H184" s="189"/>
      <c r="I184" s="212">
        <f t="shared" si="14"/>
        <v>0</v>
      </c>
      <c r="J184" s="378">
        <v>50</v>
      </c>
      <c r="K184" s="217"/>
      <c r="L184" s="217"/>
      <c r="M184" s="217"/>
      <c r="N184" s="217"/>
    </row>
    <row r="185" spans="1:18" ht="15.75" customHeight="1" x14ac:dyDescent="0.2">
      <c r="A185" s="29"/>
      <c r="B185" s="167" t="s">
        <v>665</v>
      </c>
      <c r="C185" s="135">
        <v>642009</v>
      </c>
      <c r="D185" s="190" t="s">
        <v>1045</v>
      </c>
      <c r="E185" s="145" t="s">
        <v>867</v>
      </c>
      <c r="F185" s="299">
        <v>7600</v>
      </c>
      <c r="G185" s="335">
        <v>7600</v>
      </c>
      <c r="H185" s="189"/>
      <c r="I185" s="212">
        <f t="shared" si="14"/>
        <v>0</v>
      </c>
      <c r="J185" s="378">
        <v>0</v>
      </c>
      <c r="K185" s="217"/>
      <c r="L185" s="217"/>
      <c r="M185" s="217"/>
      <c r="N185" s="217"/>
    </row>
    <row r="186" spans="1:18" ht="15.75" customHeight="1" x14ac:dyDescent="0.2">
      <c r="A186" s="29"/>
      <c r="B186" s="168"/>
      <c r="C186" s="135">
        <v>642009</v>
      </c>
      <c r="D186" s="190" t="s">
        <v>1045</v>
      </c>
      <c r="E186" s="145" t="s">
        <v>870</v>
      </c>
      <c r="F186" s="299">
        <v>400</v>
      </c>
      <c r="G186" s="335">
        <v>400</v>
      </c>
      <c r="H186" s="189"/>
      <c r="I186" s="212">
        <f t="shared" si="14"/>
        <v>0</v>
      </c>
      <c r="J186" s="378">
        <v>0</v>
      </c>
      <c r="K186" s="217"/>
      <c r="L186" s="217"/>
      <c r="M186" s="217"/>
      <c r="N186" s="217"/>
    </row>
    <row r="187" spans="1:18" ht="15.75" customHeight="1" x14ac:dyDescent="0.2">
      <c r="A187" s="29"/>
      <c r="B187" s="168"/>
      <c r="C187" s="135" t="s">
        <v>868</v>
      </c>
      <c r="D187" s="190" t="s">
        <v>1045</v>
      </c>
      <c r="E187" s="145" t="s">
        <v>869</v>
      </c>
      <c r="F187" s="299">
        <v>25837</v>
      </c>
      <c r="G187" s="335">
        <v>25837</v>
      </c>
      <c r="H187" s="189"/>
      <c r="I187" s="212">
        <f t="shared" si="14"/>
        <v>0</v>
      </c>
      <c r="J187" s="378">
        <v>0</v>
      </c>
      <c r="K187" s="217"/>
      <c r="L187" s="217"/>
      <c r="M187" s="217"/>
      <c r="N187" s="217"/>
    </row>
    <row r="188" spans="1:18" ht="15.75" customHeight="1" x14ac:dyDescent="0.2">
      <c r="A188" s="29"/>
      <c r="B188" s="168"/>
      <c r="C188" s="135">
        <v>642009</v>
      </c>
      <c r="D188" s="190" t="s">
        <v>1045</v>
      </c>
      <c r="E188" s="145" t="s">
        <v>871</v>
      </c>
      <c r="F188" s="299">
        <v>1360</v>
      </c>
      <c r="G188" s="335">
        <v>1360</v>
      </c>
      <c r="H188" s="189"/>
      <c r="I188" s="212">
        <f t="shared" si="14"/>
        <v>0</v>
      </c>
      <c r="J188" s="378">
        <v>0</v>
      </c>
      <c r="K188" s="217"/>
      <c r="L188" s="217"/>
      <c r="M188" s="217"/>
      <c r="N188" s="217"/>
    </row>
    <row r="189" spans="1:18" ht="15.75" customHeight="1" x14ac:dyDescent="0.2">
      <c r="A189" s="29"/>
      <c r="B189" s="168"/>
      <c r="C189" s="135">
        <v>637005</v>
      </c>
      <c r="D189" s="417" t="s">
        <v>1046</v>
      </c>
      <c r="E189" s="145" t="s">
        <v>872</v>
      </c>
      <c r="F189" s="299">
        <v>37197</v>
      </c>
      <c r="G189" s="335">
        <v>37197</v>
      </c>
      <c r="H189" s="189">
        <v>50946.74</v>
      </c>
      <c r="I189" s="212">
        <f t="shared" si="14"/>
        <v>136.96464768664137</v>
      </c>
      <c r="J189" s="378">
        <v>60000</v>
      </c>
      <c r="K189" s="217"/>
      <c r="L189" s="217"/>
      <c r="M189" s="217"/>
      <c r="N189" s="217"/>
    </row>
    <row r="190" spans="1:18" ht="15.75" customHeight="1" x14ac:dyDescent="0.2">
      <c r="A190" s="29"/>
      <c r="B190" s="168"/>
      <c r="C190" s="135">
        <v>637005</v>
      </c>
      <c r="D190" s="190" t="s">
        <v>1045</v>
      </c>
      <c r="E190" s="145" t="s">
        <v>873</v>
      </c>
      <c r="F190" s="299">
        <v>1957.75</v>
      </c>
      <c r="G190" s="335">
        <v>1957.75</v>
      </c>
      <c r="H190" s="189">
        <v>2681.38</v>
      </c>
      <c r="I190" s="212">
        <f t="shared" si="14"/>
        <v>136.96232920444388</v>
      </c>
      <c r="J190" s="378">
        <v>3500</v>
      </c>
      <c r="K190" s="217"/>
      <c r="L190" s="217"/>
      <c r="M190" s="217"/>
      <c r="N190" s="217"/>
    </row>
    <row r="191" spans="1:18" ht="15.75" customHeight="1" x14ac:dyDescent="0.2">
      <c r="A191" s="29"/>
      <c r="B191" s="168"/>
      <c r="C191" s="135">
        <v>637005</v>
      </c>
      <c r="D191" s="105">
        <v>41</v>
      </c>
      <c r="E191" s="145" t="s">
        <v>1011</v>
      </c>
      <c r="F191" s="299"/>
      <c r="G191" s="335"/>
      <c r="H191" s="189">
        <v>27753.040000000001</v>
      </c>
      <c r="I191" s="212">
        <v>0</v>
      </c>
      <c r="J191" s="378">
        <v>30000</v>
      </c>
      <c r="K191" s="217"/>
      <c r="L191" s="217"/>
      <c r="M191" s="217"/>
      <c r="N191" s="217"/>
    </row>
    <row r="192" spans="1:18" ht="15.75" customHeight="1" x14ac:dyDescent="0.2">
      <c r="A192" s="86">
        <v>11</v>
      </c>
      <c r="B192" s="37"/>
      <c r="C192" s="40" t="s">
        <v>107</v>
      </c>
      <c r="D192" s="29"/>
      <c r="E192" s="248" t="s">
        <v>62</v>
      </c>
      <c r="F192" s="300">
        <f>SUM(F179:F190)</f>
        <v>96501.75</v>
      </c>
      <c r="G192" s="225">
        <f>SUM(G179:G191)</f>
        <v>96501.75</v>
      </c>
      <c r="H192" s="225">
        <f>SUM(H179:H191)</f>
        <v>89244.64</v>
      </c>
      <c r="I192" s="433">
        <f t="shared" si="14"/>
        <v>92.479815132886188</v>
      </c>
      <c r="J192" s="379">
        <f>SUM(J179:J191)</f>
        <v>106650</v>
      </c>
      <c r="K192" s="455"/>
      <c r="L192" s="455">
        <f>SUM(G192)</f>
        <v>96501.75</v>
      </c>
      <c r="M192" s="455">
        <f>SUM(H192)</f>
        <v>89244.64</v>
      </c>
      <c r="N192" s="455">
        <f>SUM(J192)</f>
        <v>106650</v>
      </c>
      <c r="P192" s="3"/>
      <c r="Q192" s="3"/>
      <c r="R192" s="3"/>
    </row>
    <row r="193" spans="1:14" s="5" customFormat="1" ht="15.75" customHeight="1" x14ac:dyDescent="0.2">
      <c r="A193" s="50" t="s">
        <v>257</v>
      </c>
      <c r="B193" s="53"/>
      <c r="C193" s="177"/>
      <c r="D193" s="54"/>
      <c r="E193" s="54"/>
      <c r="F193" s="302"/>
      <c r="G193" s="161"/>
      <c r="H193" s="445"/>
      <c r="I193" s="218"/>
      <c r="J193" s="218"/>
      <c r="K193" s="218"/>
      <c r="L193" s="218"/>
      <c r="M193" s="218"/>
      <c r="N193" s="218"/>
    </row>
    <row r="194" spans="1:14" s="4" customFormat="1" ht="15.75" customHeight="1" x14ac:dyDescent="0.2">
      <c r="A194" s="44" t="s">
        <v>379</v>
      </c>
      <c r="B194" s="46" t="s">
        <v>390</v>
      </c>
      <c r="C194" s="56"/>
      <c r="D194" s="42"/>
      <c r="E194" s="42"/>
      <c r="F194" s="303"/>
      <c r="G194" s="446"/>
      <c r="H194" s="447"/>
      <c r="I194" s="217"/>
      <c r="J194" s="217"/>
      <c r="K194" s="217"/>
      <c r="L194" s="217"/>
      <c r="M194" s="217"/>
      <c r="N194" s="217"/>
    </row>
    <row r="195" spans="1:14" ht="15.75" customHeight="1" x14ac:dyDescent="0.2">
      <c r="A195" s="52" t="s">
        <v>340</v>
      </c>
      <c r="B195" s="30" t="s">
        <v>108</v>
      </c>
      <c r="C195" s="40"/>
      <c r="D195" s="30"/>
      <c r="E195" s="30" t="s">
        <v>109</v>
      </c>
      <c r="F195" s="299"/>
      <c r="G195" s="335"/>
      <c r="H195" s="189"/>
      <c r="I195" s="212"/>
      <c r="J195" s="378"/>
      <c r="K195" s="217"/>
      <c r="L195" s="217"/>
      <c r="M195" s="217"/>
      <c r="N195" s="217"/>
    </row>
    <row r="196" spans="1:14" ht="15.75" customHeight="1" x14ac:dyDescent="0.2">
      <c r="A196" s="28"/>
      <c r="B196" s="37"/>
      <c r="C196" s="40">
        <v>611</v>
      </c>
      <c r="D196" s="28">
        <v>111</v>
      </c>
      <c r="E196" s="28" t="s">
        <v>110</v>
      </c>
      <c r="F196" s="306">
        <v>4173</v>
      </c>
      <c r="G196" s="336">
        <v>4173</v>
      </c>
      <c r="H196" s="353"/>
      <c r="I196" s="212">
        <f>SUM(H196/G196)*100</f>
        <v>0</v>
      </c>
      <c r="J196" s="378">
        <v>5543</v>
      </c>
      <c r="K196" s="217"/>
      <c r="L196" s="217"/>
      <c r="M196" s="217"/>
      <c r="N196" s="217"/>
    </row>
    <row r="197" spans="1:14" ht="15.75" customHeight="1" x14ac:dyDescent="0.2">
      <c r="A197" s="28"/>
      <c r="B197" s="37"/>
      <c r="C197" s="40">
        <v>611</v>
      </c>
      <c r="D197" s="28" t="s">
        <v>473</v>
      </c>
      <c r="E197" s="28" t="s">
        <v>111</v>
      </c>
      <c r="F197" s="306">
        <v>6400</v>
      </c>
      <c r="G197" s="336">
        <v>6400</v>
      </c>
      <c r="H197" s="353"/>
      <c r="I197" s="212">
        <f t="shared" ref="I197:I216" si="15">SUM(H197/G197)*100</f>
        <v>0</v>
      </c>
      <c r="J197" s="378">
        <v>6400</v>
      </c>
      <c r="K197" s="217"/>
      <c r="L197" s="217"/>
      <c r="M197" s="217"/>
      <c r="N197" s="217"/>
    </row>
    <row r="198" spans="1:14" ht="15.75" customHeight="1" x14ac:dyDescent="0.2">
      <c r="A198" s="28"/>
      <c r="B198" s="37"/>
      <c r="C198" s="40">
        <v>611</v>
      </c>
      <c r="D198" s="28">
        <v>41</v>
      </c>
      <c r="E198" s="28" t="s">
        <v>112</v>
      </c>
      <c r="F198" s="306">
        <v>26127</v>
      </c>
      <c r="G198" s="336">
        <v>26127</v>
      </c>
      <c r="H198" s="353">
        <v>25799.49</v>
      </c>
      <c r="I198" s="212">
        <f t="shared" si="15"/>
        <v>98.746469169824323</v>
      </c>
      <c r="J198" s="378">
        <v>24757</v>
      </c>
      <c r="K198" s="217"/>
      <c r="L198" s="217"/>
      <c r="M198" s="217"/>
      <c r="N198" s="217"/>
    </row>
    <row r="199" spans="1:14" ht="15.75" customHeight="1" x14ac:dyDescent="0.2">
      <c r="A199" s="28"/>
      <c r="B199" s="37"/>
      <c r="C199" s="173" t="s">
        <v>16</v>
      </c>
      <c r="D199" s="28">
        <v>111</v>
      </c>
      <c r="E199" s="28" t="s">
        <v>113</v>
      </c>
      <c r="F199" s="306">
        <v>495</v>
      </c>
      <c r="G199" s="336">
        <v>495</v>
      </c>
      <c r="H199" s="353"/>
      <c r="I199" s="212">
        <f t="shared" si="15"/>
        <v>0</v>
      </c>
      <c r="J199" s="378">
        <v>495</v>
      </c>
      <c r="K199" s="217"/>
      <c r="L199" s="217"/>
      <c r="M199" s="217"/>
      <c r="N199" s="217"/>
    </row>
    <row r="200" spans="1:14" ht="15.75" customHeight="1" x14ac:dyDescent="0.2">
      <c r="A200" s="28"/>
      <c r="B200" s="37"/>
      <c r="C200" s="173" t="s">
        <v>16</v>
      </c>
      <c r="D200" s="28" t="s">
        <v>473</v>
      </c>
      <c r="E200" s="28" t="s">
        <v>114</v>
      </c>
      <c r="F200" s="309">
        <v>1360</v>
      </c>
      <c r="G200" s="338">
        <v>1360</v>
      </c>
      <c r="H200" s="355"/>
      <c r="I200" s="212">
        <f t="shared" si="15"/>
        <v>0</v>
      </c>
      <c r="J200" s="380">
        <v>1360</v>
      </c>
      <c r="K200" s="217"/>
      <c r="L200" s="217"/>
      <c r="M200" s="217"/>
      <c r="N200" s="217"/>
    </row>
    <row r="201" spans="1:14" ht="15.75" customHeight="1" x14ac:dyDescent="0.2">
      <c r="A201" s="28"/>
      <c r="B201" s="37"/>
      <c r="C201" s="173" t="s">
        <v>16</v>
      </c>
      <c r="D201" s="28">
        <v>41</v>
      </c>
      <c r="E201" s="28" t="s">
        <v>115</v>
      </c>
      <c r="F201" s="309">
        <v>10945</v>
      </c>
      <c r="G201" s="338">
        <v>10945</v>
      </c>
      <c r="H201" s="355">
        <v>9251.4599999999991</v>
      </c>
      <c r="I201" s="212">
        <f t="shared" si="15"/>
        <v>84.526815897670161</v>
      </c>
      <c r="J201" s="380">
        <v>10945</v>
      </c>
      <c r="K201" s="217"/>
      <c r="L201" s="217"/>
      <c r="M201" s="217"/>
      <c r="N201" s="217"/>
    </row>
    <row r="202" spans="1:14" ht="15.75" customHeight="1" x14ac:dyDescent="0.2">
      <c r="A202" s="28"/>
      <c r="B202" s="37"/>
      <c r="C202" s="173">
        <v>627000</v>
      </c>
      <c r="D202" s="28">
        <v>41</v>
      </c>
      <c r="E202" s="101" t="s">
        <v>631</v>
      </c>
      <c r="F202" s="309">
        <v>1468</v>
      </c>
      <c r="G202" s="338">
        <v>1468</v>
      </c>
      <c r="H202" s="355">
        <v>950.49</v>
      </c>
      <c r="I202" s="212">
        <f t="shared" si="15"/>
        <v>64.747275204359681</v>
      </c>
      <c r="J202" s="380">
        <v>1468</v>
      </c>
      <c r="K202" s="217"/>
      <c r="L202" s="217"/>
      <c r="M202" s="217"/>
      <c r="N202" s="217"/>
    </row>
    <row r="203" spans="1:14" ht="15.75" customHeight="1" x14ac:dyDescent="0.2">
      <c r="A203" s="28"/>
      <c r="B203" s="37"/>
      <c r="C203" s="40">
        <v>631001</v>
      </c>
      <c r="D203" s="28">
        <v>41</v>
      </c>
      <c r="E203" s="28" t="s">
        <v>452</v>
      </c>
      <c r="F203" s="321">
        <v>0</v>
      </c>
      <c r="G203" s="339">
        <v>0</v>
      </c>
      <c r="H203" s="189"/>
      <c r="I203" s="212">
        <v>0</v>
      </c>
      <c r="J203" s="378">
        <v>0</v>
      </c>
      <c r="K203" s="485"/>
      <c r="L203" s="485"/>
      <c r="M203" s="485"/>
      <c r="N203" s="485"/>
    </row>
    <row r="204" spans="1:14" ht="15.75" customHeight="1" x14ac:dyDescent="0.2">
      <c r="A204" s="28"/>
      <c r="B204" s="37"/>
      <c r="C204" s="173" t="s">
        <v>36</v>
      </c>
      <c r="D204" s="28">
        <v>41</v>
      </c>
      <c r="E204" s="28" t="s">
        <v>440</v>
      </c>
      <c r="F204" s="321">
        <v>303</v>
      </c>
      <c r="G204" s="339">
        <v>303</v>
      </c>
      <c r="H204" s="189"/>
      <c r="I204" s="212">
        <f t="shared" si="15"/>
        <v>0</v>
      </c>
      <c r="J204" s="378">
        <v>303</v>
      </c>
      <c r="K204" s="485"/>
      <c r="L204" s="485"/>
      <c r="M204" s="485"/>
      <c r="N204" s="485"/>
    </row>
    <row r="205" spans="1:14" ht="15.75" customHeight="1" x14ac:dyDescent="0.2">
      <c r="A205" s="28"/>
      <c r="B205" s="37"/>
      <c r="C205" s="40">
        <v>633006</v>
      </c>
      <c r="D205" s="28">
        <v>41</v>
      </c>
      <c r="E205" s="28" t="s">
        <v>295</v>
      </c>
      <c r="F205" s="299">
        <v>1200</v>
      </c>
      <c r="G205" s="335">
        <v>1200</v>
      </c>
      <c r="H205" s="189">
        <v>1668.14</v>
      </c>
      <c r="I205" s="212">
        <f t="shared" si="15"/>
        <v>139.01166666666666</v>
      </c>
      <c r="J205" s="378">
        <v>2000</v>
      </c>
      <c r="K205" s="217"/>
      <c r="L205" s="217"/>
      <c r="M205" s="217"/>
      <c r="N205" s="217"/>
    </row>
    <row r="206" spans="1:14" ht="15.75" customHeight="1" x14ac:dyDescent="0.2">
      <c r="A206" s="28"/>
      <c r="B206" s="37"/>
      <c r="C206" s="173">
        <v>633001</v>
      </c>
      <c r="D206" s="28">
        <v>41</v>
      </c>
      <c r="E206" s="101" t="s">
        <v>814</v>
      </c>
      <c r="F206" s="299">
        <v>400</v>
      </c>
      <c r="G206" s="335">
        <v>400</v>
      </c>
      <c r="H206" s="189"/>
      <c r="I206" s="212">
        <f t="shared" si="15"/>
        <v>0</v>
      </c>
      <c r="J206" s="378">
        <v>400</v>
      </c>
      <c r="K206" s="217"/>
      <c r="L206" s="217"/>
      <c r="M206" s="217"/>
      <c r="N206" s="217"/>
    </row>
    <row r="207" spans="1:14" ht="15.75" customHeight="1" x14ac:dyDescent="0.2">
      <c r="A207" s="28"/>
      <c r="B207" s="37"/>
      <c r="C207" s="40">
        <v>637014</v>
      </c>
      <c r="D207" s="28">
        <v>41</v>
      </c>
      <c r="E207" s="28" t="s">
        <v>116</v>
      </c>
      <c r="F207" s="299">
        <v>1406</v>
      </c>
      <c r="G207" s="335">
        <v>1406</v>
      </c>
      <c r="H207" s="189">
        <v>919.95</v>
      </c>
      <c r="I207" s="212">
        <f t="shared" si="15"/>
        <v>65.430298719772409</v>
      </c>
      <c r="J207" s="378">
        <v>1406</v>
      </c>
      <c r="K207" s="217"/>
      <c r="L207" s="217"/>
      <c r="M207" s="217"/>
      <c r="N207" s="217"/>
    </row>
    <row r="208" spans="1:14" ht="15.75" customHeight="1" x14ac:dyDescent="0.2">
      <c r="A208" s="28"/>
      <c r="B208" s="37"/>
      <c r="C208" s="173" t="s">
        <v>36</v>
      </c>
      <c r="D208" s="28" t="s">
        <v>473</v>
      </c>
      <c r="E208" s="28" t="s">
        <v>441</v>
      </c>
      <c r="F208" s="299">
        <v>730</v>
      </c>
      <c r="G208" s="335">
        <v>730</v>
      </c>
      <c r="H208" s="189"/>
      <c r="I208" s="212">
        <f t="shared" si="15"/>
        <v>0</v>
      </c>
      <c r="J208" s="378">
        <v>730</v>
      </c>
      <c r="K208" s="217"/>
      <c r="L208" s="217"/>
      <c r="M208" s="217"/>
      <c r="N208" s="217"/>
    </row>
    <row r="209" spans="1:18" ht="15.75" customHeight="1" x14ac:dyDescent="0.2">
      <c r="A209" s="28"/>
      <c r="B209" s="37"/>
      <c r="C209" s="40">
        <v>632003</v>
      </c>
      <c r="D209" s="28">
        <v>41</v>
      </c>
      <c r="E209" s="28" t="s">
        <v>330</v>
      </c>
      <c r="F209" s="299">
        <v>320</v>
      </c>
      <c r="G209" s="335">
        <v>320</v>
      </c>
      <c r="H209" s="189">
        <v>144</v>
      </c>
      <c r="I209" s="212">
        <f t="shared" si="15"/>
        <v>45</v>
      </c>
      <c r="J209" s="378">
        <v>320</v>
      </c>
      <c r="K209" s="217"/>
      <c r="L209" s="217"/>
      <c r="M209" s="217"/>
      <c r="N209" s="217"/>
    </row>
    <row r="210" spans="1:18" ht="15.75" customHeight="1" x14ac:dyDescent="0.2">
      <c r="A210" s="28"/>
      <c r="B210" s="28"/>
      <c r="C210" s="40">
        <v>637001</v>
      </c>
      <c r="D210" s="28">
        <v>41</v>
      </c>
      <c r="E210" s="28" t="s">
        <v>453</v>
      </c>
      <c r="F210" s="299">
        <v>1200</v>
      </c>
      <c r="G210" s="335">
        <v>1200</v>
      </c>
      <c r="H210" s="189">
        <v>412.8</v>
      </c>
      <c r="I210" s="212">
        <f t="shared" si="15"/>
        <v>34.400000000000006</v>
      </c>
      <c r="J210" s="378">
        <v>1200</v>
      </c>
      <c r="K210" s="217"/>
      <c r="L210" s="217"/>
      <c r="M210" s="217"/>
      <c r="N210" s="217"/>
    </row>
    <row r="211" spans="1:18" ht="15.75" customHeight="1" x14ac:dyDescent="0.2">
      <c r="A211" s="31"/>
      <c r="B211" s="28"/>
      <c r="C211" s="40">
        <v>633009</v>
      </c>
      <c r="D211" s="28">
        <v>41</v>
      </c>
      <c r="E211" s="28" t="s">
        <v>533</v>
      </c>
      <c r="F211" s="299">
        <v>230</v>
      </c>
      <c r="G211" s="335">
        <v>230</v>
      </c>
      <c r="H211" s="189">
        <v>331.8</v>
      </c>
      <c r="I211" s="212">
        <f t="shared" si="15"/>
        <v>144.2608695652174</v>
      </c>
      <c r="J211" s="378">
        <v>350</v>
      </c>
      <c r="K211" s="217"/>
      <c r="L211" s="217"/>
      <c r="M211" s="217"/>
      <c r="N211" s="217"/>
    </row>
    <row r="212" spans="1:18" ht="15.75" customHeight="1" x14ac:dyDescent="0.2">
      <c r="A212" s="31"/>
      <c r="B212" s="28"/>
      <c r="C212" s="40">
        <v>635002</v>
      </c>
      <c r="D212" s="28">
        <v>41</v>
      </c>
      <c r="E212" s="101" t="s">
        <v>689</v>
      </c>
      <c r="F212" s="299">
        <v>113</v>
      </c>
      <c r="G212" s="335">
        <v>113</v>
      </c>
      <c r="H212" s="189"/>
      <c r="I212" s="212">
        <f t="shared" si="15"/>
        <v>0</v>
      </c>
      <c r="J212" s="378">
        <v>0</v>
      </c>
      <c r="K212" s="217"/>
      <c r="L212" s="217"/>
      <c r="M212" s="217"/>
      <c r="N212" s="217"/>
    </row>
    <row r="213" spans="1:18" ht="15.75" customHeight="1" x14ac:dyDescent="0.2">
      <c r="A213" s="31"/>
      <c r="B213" s="28"/>
      <c r="C213" s="40">
        <v>642015</v>
      </c>
      <c r="D213" s="28">
        <v>41</v>
      </c>
      <c r="E213" s="101" t="s">
        <v>690</v>
      </c>
      <c r="F213" s="299">
        <v>100</v>
      </c>
      <c r="G213" s="335">
        <v>100</v>
      </c>
      <c r="H213" s="189">
        <v>669.37</v>
      </c>
      <c r="I213" s="212">
        <f t="shared" si="15"/>
        <v>669.37</v>
      </c>
      <c r="J213" s="378">
        <v>700</v>
      </c>
      <c r="K213" s="217"/>
      <c r="L213" s="217"/>
      <c r="M213" s="217"/>
      <c r="N213" s="217"/>
    </row>
    <row r="214" spans="1:18" ht="15.75" customHeight="1" x14ac:dyDescent="0.2">
      <c r="A214" s="31"/>
      <c r="B214" s="28"/>
      <c r="C214" s="40">
        <v>632002</v>
      </c>
      <c r="D214" s="28">
        <v>41</v>
      </c>
      <c r="E214" s="101" t="s">
        <v>726</v>
      </c>
      <c r="F214" s="299">
        <v>0</v>
      </c>
      <c r="G214" s="335">
        <v>0</v>
      </c>
      <c r="H214" s="189"/>
      <c r="I214" s="212">
        <v>0</v>
      </c>
      <c r="J214" s="378">
        <v>0</v>
      </c>
      <c r="K214" s="217"/>
      <c r="L214" s="217"/>
      <c r="M214" s="217"/>
      <c r="N214" s="217"/>
    </row>
    <row r="215" spans="1:18" ht="15.75" customHeight="1" x14ac:dyDescent="0.2">
      <c r="A215" s="31"/>
      <c r="B215" s="28"/>
      <c r="C215" s="40">
        <v>635004</v>
      </c>
      <c r="D215" s="108">
        <v>41</v>
      </c>
      <c r="E215" s="101" t="s">
        <v>742</v>
      </c>
      <c r="F215" s="299">
        <v>108</v>
      </c>
      <c r="G215" s="335">
        <v>108</v>
      </c>
      <c r="H215" s="189"/>
      <c r="I215" s="212">
        <f t="shared" si="15"/>
        <v>0</v>
      </c>
      <c r="J215" s="378">
        <v>0</v>
      </c>
      <c r="K215" s="217"/>
      <c r="L215" s="217"/>
      <c r="M215" s="217"/>
      <c r="N215" s="217"/>
    </row>
    <row r="216" spans="1:18" ht="15.95" customHeight="1" x14ac:dyDescent="0.2">
      <c r="A216" s="52" t="s">
        <v>340</v>
      </c>
      <c r="B216" s="28"/>
      <c r="C216" s="40"/>
      <c r="D216" s="28"/>
      <c r="E216" s="247" t="s">
        <v>85</v>
      </c>
      <c r="F216" s="300">
        <f t="shared" ref="F216" si="16">SUM(F196:F215)</f>
        <v>57078</v>
      </c>
      <c r="G216" s="225">
        <f>SUM(G196:G215)</f>
        <v>57078</v>
      </c>
      <c r="H216" s="225">
        <f>SUM(H196:H215)</f>
        <v>40147.5</v>
      </c>
      <c r="I216" s="433">
        <f t="shared" si="15"/>
        <v>70.337958582991703</v>
      </c>
      <c r="J216" s="379">
        <f>SUM(J196:J215)</f>
        <v>58377</v>
      </c>
      <c r="K216" s="455"/>
      <c r="L216" s="455">
        <f>SUM(G216)</f>
        <v>57078</v>
      </c>
      <c r="M216" s="455">
        <f>SUM(H216)</f>
        <v>40147.5</v>
      </c>
      <c r="N216" s="455">
        <f>SUM(J216)</f>
        <v>58377</v>
      </c>
      <c r="P216" s="3"/>
      <c r="Q216" s="3"/>
      <c r="R216" s="3"/>
    </row>
    <row r="217" spans="1:18" s="6" customFormat="1" ht="15.95" customHeight="1" x14ac:dyDescent="0.25">
      <c r="A217" s="36" t="s">
        <v>262</v>
      </c>
      <c r="B217" s="36"/>
      <c r="C217" s="56"/>
      <c r="D217" s="36"/>
      <c r="E217" s="36"/>
      <c r="F217" s="303"/>
      <c r="G217" s="446"/>
      <c r="H217" s="447"/>
      <c r="I217" s="217"/>
      <c r="J217" s="217"/>
      <c r="K217" s="217"/>
      <c r="L217" s="217"/>
      <c r="M217" s="217"/>
      <c r="N217" s="217"/>
    </row>
    <row r="218" spans="1:18" s="2" customFormat="1" ht="15.95" customHeight="1" x14ac:dyDescent="0.2">
      <c r="A218" s="46"/>
      <c r="B218" s="46" t="s">
        <v>336</v>
      </c>
      <c r="C218" s="174"/>
      <c r="D218" s="47"/>
      <c r="E218" s="46"/>
      <c r="F218" s="303"/>
      <c r="G218" s="446"/>
      <c r="H218" s="447"/>
      <c r="I218" s="217"/>
      <c r="J218" s="217"/>
      <c r="K218" s="217"/>
      <c r="L218" s="217"/>
      <c r="M218" s="217"/>
      <c r="N218" s="217"/>
    </row>
    <row r="219" spans="1:18" ht="15.95" customHeight="1" x14ac:dyDescent="0.2">
      <c r="A219" s="28"/>
      <c r="B219" s="30" t="s">
        <v>117</v>
      </c>
      <c r="C219" s="40"/>
      <c r="D219" s="30"/>
      <c r="E219" s="30" t="s">
        <v>118</v>
      </c>
      <c r="F219" s="299"/>
      <c r="G219" s="335"/>
      <c r="H219" s="189"/>
      <c r="I219" s="212"/>
      <c r="J219" s="378"/>
      <c r="K219" s="217"/>
      <c r="L219" s="217"/>
      <c r="M219" s="217"/>
      <c r="N219" s="217"/>
    </row>
    <row r="220" spans="1:18" ht="15.95" customHeight="1" x14ac:dyDescent="0.2">
      <c r="A220" s="49" t="s">
        <v>337</v>
      </c>
      <c r="B220" s="28"/>
      <c r="C220" s="40">
        <v>633006</v>
      </c>
      <c r="D220" s="28">
        <v>41</v>
      </c>
      <c r="E220" s="28" t="s">
        <v>119</v>
      </c>
      <c r="F220" s="299">
        <v>1000</v>
      </c>
      <c r="G220" s="335">
        <v>1000</v>
      </c>
      <c r="H220" s="189">
        <v>691.1</v>
      </c>
      <c r="I220" s="212">
        <f>SUM(H220/G220)*100</f>
        <v>69.11</v>
      </c>
      <c r="J220" s="378">
        <v>1000</v>
      </c>
      <c r="K220" s="217"/>
      <c r="L220" s="217"/>
      <c r="M220" s="217"/>
      <c r="N220" s="217"/>
    </row>
    <row r="221" spans="1:18" ht="15.95" customHeight="1" x14ac:dyDescent="0.2">
      <c r="A221" s="49"/>
      <c r="B221" s="28"/>
      <c r="C221" s="40" t="s">
        <v>454</v>
      </c>
      <c r="D221" s="28">
        <v>41</v>
      </c>
      <c r="E221" s="28" t="s">
        <v>535</v>
      </c>
      <c r="F221" s="299">
        <v>2090</v>
      </c>
      <c r="G221" s="335">
        <v>2090</v>
      </c>
      <c r="H221" s="189">
        <v>1458.86</v>
      </c>
      <c r="I221" s="212">
        <f t="shared" ref="I221:I225" si="17">SUM(H221/G221)*100</f>
        <v>69.801913875598075</v>
      </c>
      <c r="J221" s="378">
        <v>2090</v>
      </c>
      <c r="K221" s="217"/>
      <c r="L221" s="217"/>
      <c r="M221" s="217"/>
      <c r="N221" s="217"/>
    </row>
    <row r="222" spans="1:18" ht="15.95" customHeight="1" x14ac:dyDescent="0.2">
      <c r="A222" s="49" t="s">
        <v>337</v>
      </c>
      <c r="B222" s="28"/>
      <c r="C222" s="40">
        <v>635004</v>
      </c>
      <c r="D222" s="28">
        <v>41</v>
      </c>
      <c r="E222" s="28" t="s">
        <v>534</v>
      </c>
      <c r="F222" s="299">
        <v>5000</v>
      </c>
      <c r="G222" s="335">
        <v>5000</v>
      </c>
      <c r="H222" s="189">
        <v>10091.94</v>
      </c>
      <c r="I222" s="212">
        <f t="shared" si="17"/>
        <v>201.83880000000002</v>
      </c>
      <c r="J222" s="378">
        <v>10092</v>
      </c>
      <c r="K222" s="217"/>
      <c r="L222" s="217"/>
      <c r="M222" s="217"/>
      <c r="N222" s="217"/>
    </row>
    <row r="223" spans="1:18" ht="15.95" customHeight="1" x14ac:dyDescent="0.2">
      <c r="A223" s="49" t="s">
        <v>337</v>
      </c>
      <c r="B223" s="37"/>
      <c r="C223" s="173" t="s">
        <v>106</v>
      </c>
      <c r="D223" s="28">
        <v>41</v>
      </c>
      <c r="E223" s="155" t="s">
        <v>714</v>
      </c>
      <c r="F223" s="299">
        <v>100000</v>
      </c>
      <c r="G223" s="335">
        <v>189000</v>
      </c>
      <c r="H223" s="189">
        <v>160518.5</v>
      </c>
      <c r="I223" s="212">
        <f t="shared" si="17"/>
        <v>84.930423280423284</v>
      </c>
      <c r="J223" s="378">
        <v>207000</v>
      </c>
      <c r="K223" s="217"/>
      <c r="L223" s="217"/>
      <c r="M223" s="217"/>
      <c r="N223" s="217"/>
    </row>
    <row r="224" spans="1:18" ht="15.95" customHeight="1" x14ac:dyDescent="0.2">
      <c r="A224" s="49"/>
      <c r="B224" s="37"/>
      <c r="C224" s="173">
        <v>637005</v>
      </c>
      <c r="D224" s="28">
        <v>41</v>
      </c>
      <c r="E224" s="102" t="s">
        <v>701</v>
      </c>
      <c r="F224" s="299">
        <v>0</v>
      </c>
      <c r="G224" s="335">
        <v>0</v>
      </c>
      <c r="H224" s="189">
        <v>859.06</v>
      </c>
      <c r="I224" s="212">
        <v>0</v>
      </c>
      <c r="J224" s="378">
        <v>859</v>
      </c>
      <c r="K224" s="217"/>
      <c r="L224" s="217"/>
      <c r="M224" s="217"/>
      <c r="N224" s="217"/>
    </row>
    <row r="225" spans="1:18" ht="15" customHeight="1" x14ac:dyDescent="0.2">
      <c r="A225" s="30" t="s">
        <v>337</v>
      </c>
      <c r="B225" s="28"/>
      <c r="C225" s="40"/>
      <c r="D225" s="28"/>
      <c r="E225" s="247" t="s">
        <v>85</v>
      </c>
      <c r="F225" s="300">
        <f t="shared" ref="F225" si="18">SUM(F220:F224)</f>
        <v>108090</v>
      </c>
      <c r="G225" s="225">
        <f>SUM(G220:G224)</f>
        <v>197090</v>
      </c>
      <c r="H225" s="225">
        <f>SUM(H220:H224)</f>
        <v>173619.46</v>
      </c>
      <c r="I225" s="433">
        <f t="shared" si="17"/>
        <v>88.091460753970267</v>
      </c>
      <c r="J225" s="379">
        <f>SUM(J220:J224)</f>
        <v>221041</v>
      </c>
      <c r="K225" s="455"/>
      <c r="L225" s="455">
        <f>SUM(G225)</f>
        <v>197090</v>
      </c>
      <c r="M225" s="455">
        <f>SUM(H225)</f>
        <v>173619.46</v>
      </c>
      <c r="N225" s="455">
        <f>SUM(J225)</f>
        <v>221041</v>
      </c>
      <c r="P225" s="3"/>
      <c r="Q225" s="3"/>
      <c r="R225" s="3"/>
    </row>
    <row r="226" spans="1:18" s="5" customFormat="1" ht="15" customHeight="1" x14ac:dyDescent="0.2">
      <c r="A226" s="36" t="s">
        <v>263</v>
      </c>
      <c r="B226" s="36"/>
      <c r="C226" s="56"/>
      <c r="D226" s="42"/>
      <c r="E226" s="42"/>
      <c r="F226" s="303"/>
      <c r="G226" s="446"/>
      <c r="H226" s="447"/>
      <c r="I226" s="217"/>
      <c r="J226" s="217"/>
      <c r="K226" s="217"/>
      <c r="L226" s="217"/>
      <c r="M226" s="217"/>
      <c r="N226" s="217"/>
    </row>
    <row r="227" spans="1:18" s="2" customFormat="1" ht="15" customHeight="1" x14ac:dyDescent="0.2">
      <c r="A227" s="51"/>
      <c r="B227" s="46" t="s">
        <v>351</v>
      </c>
      <c r="C227" s="174"/>
      <c r="D227" s="47"/>
      <c r="E227" s="46"/>
      <c r="F227" s="303"/>
      <c r="G227" s="446"/>
      <c r="H227" s="447"/>
      <c r="I227" s="217"/>
      <c r="J227" s="217"/>
      <c r="K227" s="217"/>
      <c r="L227" s="217"/>
      <c r="M227" s="217"/>
      <c r="N227" s="217"/>
    </row>
    <row r="228" spans="1:18" ht="15" customHeight="1" x14ac:dyDescent="0.2">
      <c r="A228" s="31"/>
      <c r="B228" s="30" t="s">
        <v>121</v>
      </c>
      <c r="C228" s="40"/>
      <c r="D228" s="30"/>
      <c r="E228" s="30" t="s">
        <v>122</v>
      </c>
      <c r="F228" s="299"/>
      <c r="G228" s="335"/>
      <c r="H228" s="189"/>
      <c r="I228" s="212"/>
      <c r="J228" s="378"/>
      <c r="K228" s="217"/>
      <c r="L228" s="217"/>
      <c r="M228" s="217"/>
      <c r="N228" s="217"/>
    </row>
    <row r="229" spans="1:18" ht="15" customHeight="1" x14ac:dyDescent="0.2">
      <c r="A229" s="79" t="s">
        <v>264</v>
      </c>
      <c r="B229" s="37"/>
      <c r="C229" s="173" t="s">
        <v>456</v>
      </c>
      <c r="D229" s="28">
        <v>41</v>
      </c>
      <c r="E229" s="101" t="s">
        <v>646</v>
      </c>
      <c r="F229" s="299">
        <v>0</v>
      </c>
      <c r="G229" s="335">
        <v>0</v>
      </c>
      <c r="H229" s="189">
        <v>40.090000000000003</v>
      </c>
      <c r="I229" s="212">
        <v>0</v>
      </c>
      <c r="J229" s="378">
        <v>41</v>
      </c>
      <c r="K229" s="217"/>
      <c r="L229" s="217"/>
      <c r="M229" s="217"/>
      <c r="N229" s="217"/>
    </row>
    <row r="230" spans="1:18" ht="15" customHeight="1" x14ac:dyDescent="0.2">
      <c r="A230" s="79"/>
      <c r="B230" s="37"/>
      <c r="C230" s="173" t="s">
        <v>125</v>
      </c>
      <c r="D230" s="28">
        <v>41</v>
      </c>
      <c r="E230" s="101" t="s">
        <v>647</v>
      </c>
      <c r="F230" s="299">
        <v>0</v>
      </c>
      <c r="G230" s="335">
        <v>0</v>
      </c>
      <c r="H230" s="189"/>
      <c r="I230" s="212">
        <v>0</v>
      </c>
      <c r="J230" s="378">
        <v>0</v>
      </c>
      <c r="K230" s="217"/>
      <c r="L230" s="217"/>
      <c r="M230" s="217"/>
      <c r="N230" s="217"/>
    </row>
    <row r="231" spans="1:18" ht="15.95" customHeight="1" x14ac:dyDescent="0.2">
      <c r="A231" s="83" t="s">
        <v>264</v>
      </c>
      <c r="B231" s="28"/>
      <c r="C231" s="40"/>
      <c r="D231" s="28"/>
      <c r="E231" s="247" t="s">
        <v>85</v>
      </c>
      <c r="F231" s="300">
        <f t="shared" ref="F231" si="19">SUM(F229:F230)</f>
        <v>0</v>
      </c>
      <c r="G231" s="225">
        <f>SUM(G229:G230)</f>
        <v>0</v>
      </c>
      <c r="H231" s="225">
        <f>SUM(H229:H230)</f>
        <v>40.090000000000003</v>
      </c>
      <c r="I231" s="224">
        <v>0</v>
      </c>
      <c r="J231" s="379">
        <f>SUM(J229:J230)</f>
        <v>41</v>
      </c>
      <c r="K231" s="455"/>
      <c r="L231" s="455">
        <f>SUM(G231)</f>
        <v>0</v>
      </c>
      <c r="M231" s="455">
        <f>SUM(H231)</f>
        <v>40.090000000000003</v>
      </c>
      <c r="N231" s="455">
        <f>SUM(J231)</f>
        <v>41</v>
      </c>
      <c r="P231" s="3"/>
      <c r="Q231" s="3"/>
      <c r="R231" s="3"/>
    </row>
    <row r="232" spans="1:18" s="6" customFormat="1" ht="15.95" customHeight="1" x14ac:dyDescent="0.25">
      <c r="A232" s="36" t="s">
        <v>265</v>
      </c>
      <c r="B232" s="36"/>
      <c r="C232" s="56"/>
      <c r="D232" s="36"/>
      <c r="E232" s="36"/>
      <c r="F232" s="303"/>
      <c r="G232" s="446"/>
      <c r="H232" s="447"/>
      <c r="I232" s="217"/>
      <c r="J232" s="217"/>
      <c r="K232" s="217"/>
      <c r="L232" s="217"/>
      <c r="M232" s="217"/>
      <c r="N232" s="217"/>
    </row>
    <row r="233" spans="1:18" s="4" customFormat="1" ht="15.95" customHeight="1" x14ac:dyDescent="0.2">
      <c r="A233" s="44" t="s">
        <v>379</v>
      </c>
      <c r="B233" s="46" t="s">
        <v>391</v>
      </c>
      <c r="C233" s="56"/>
      <c r="D233" s="42"/>
      <c r="E233" s="42"/>
      <c r="F233" s="303"/>
      <c r="G233" s="446"/>
      <c r="H233" s="447"/>
      <c r="I233" s="217"/>
      <c r="J233" s="217"/>
      <c r="K233" s="217"/>
      <c r="L233" s="217"/>
      <c r="M233" s="217"/>
      <c r="N233" s="217"/>
    </row>
    <row r="234" spans="1:18" ht="15.95" customHeight="1" x14ac:dyDescent="0.2">
      <c r="A234" s="28"/>
      <c r="B234" s="30" t="s">
        <v>123</v>
      </c>
      <c r="C234" s="40"/>
      <c r="D234" s="30"/>
      <c r="E234" s="30" t="s">
        <v>124</v>
      </c>
      <c r="F234" s="299"/>
      <c r="G234" s="335"/>
      <c r="H234" s="189"/>
      <c r="I234" s="212"/>
      <c r="J234" s="378"/>
      <c r="K234" s="217"/>
      <c r="L234" s="217"/>
      <c r="M234" s="217"/>
      <c r="N234" s="217"/>
    </row>
    <row r="235" spans="1:18" ht="15.95" customHeight="1" x14ac:dyDescent="0.2">
      <c r="A235" s="49" t="s">
        <v>266</v>
      </c>
      <c r="B235" s="37"/>
      <c r="C235" s="173" t="s">
        <v>585</v>
      </c>
      <c r="D235" s="28">
        <v>41</v>
      </c>
      <c r="E235" s="28" t="s">
        <v>592</v>
      </c>
      <c r="F235" s="299">
        <v>5000</v>
      </c>
      <c r="G235" s="335">
        <v>5000</v>
      </c>
      <c r="H235" s="189">
        <v>6657.12</v>
      </c>
      <c r="I235" s="212">
        <f>SUM(H235/G235)*100</f>
        <v>133.14239999999998</v>
      </c>
      <c r="J235" s="378">
        <v>7000</v>
      </c>
      <c r="K235" s="217"/>
      <c r="L235" s="217"/>
      <c r="M235" s="217"/>
      <c r="N235" s="217"/>
    </row>
    <row r="236" spans="1:18" ht="15.95" customHeight="1" x14ac:dyDescent="0.2">
      <c r="A236" s="28"/>
      <c r="B236" s="37"/>
      <c r="C236" s="173">
        <v>634004</v>
      </c>
      <c r="D236" s="28">
        <v>41</v>
      </c>
      <c r="E236" s="28" t="s">
        <v>213</v>
      </c>
      <c r="F236" s="299">
        <v>28000</v>
      </c>
      <c r="G236" s="335">
        <v>28000</v>
      </c>
      <c r="H236" s="189">
        <v>23637.360000000001</v>
      </c>
      <c r="I236" s="212">
        <f t="shared" ref="I236:I264" si="20">SUM(H236/G236)*100</f>
        <v>84.419142857142859</v>
      </c>
      <c r="J236" s="378">
        <v>28000</v>
      </c>
      <c r="K236" s="217"/>
      <c r="L236" s="217"/>
      <c r="M236" s="217"/>
      <c r="N236" s="217"/>
    </row>
    <row r="237" spans="1:18" ht="15.95" customHeight="1" x14ac:dyDescent="0.2">
      <c r="A237" s="28"/>
      <c r="B237" s="37"/>
      <c r="C237" s="173" t="s">
        <v>457</v>
      </c>
      <c r="D237" s="28">
        <v>41</v>
      </c>
      <c r="E237" s="28" t="s">
        <v>126</v>
      </c>
      <c r="F237" s="299">
        <v>2000</v>
      </c>
      <c r="G237" s="335">
        <v>2000</v>
      </c>
      <c r="H237" s="189">
        <v>1233.47</v>
      </c>
      <c r="I237" s="212">
        <f t="shared" si="20"/>
        <v>61.673500000000004</v>
      </c>
      <c r="J237" s="378">
        <v>2000</v>
      </c>
      <c r="K237" s="217"/>
      <c r="L237" s="217"/>
      <c r="M237" s="217"/>
      <c r="N237" s="217"/>
    </row>
    <row r="238" spans="1:18" ht="15.95" customHeight="1" x14ac:dyDescent="0.2">
      <c r="A238" s="28"/>
      <c r="B238" s="37"/>
      <c r="C238" s="173">
        <v>634005</v>
      </c>
      <c r="D238" s="28">
        <v>41</v>
      </c>
      <c r="E238" s="28" t="s">
        <v>6</v>
      </c>
      <c r="F238" s="306">
        <v>77513</v>
      </c>
      <c r="G238" s="336">
        <v>77513</v>
      </c>
      <c r="H238" s="353">
        <v>61419.32</v>
      </c>
      <c r="I238" s="212">
        <f t="shared" si="20"/>
        <v>79.237444041644622</v>
      </c>
      <c r="J238" s="378">
        <v>77513</v>
      </c>
      <c r="K238" s="217"/>
      <c r="L238" s="217"/>
      <c r="M238" s="217"/>
      <c r="N238" s="217"/>
    </row>
    <row r="239" spans="1:18" ht="15.95" customHeight="1" x14ac:dyDescent="0.2">
      <c r="A239" s="28"/>
      <c r="B239" s="37"/>
      <c r="C239" s="173">
        <v>637005</v>
      </c>
      <c r="D239" s="28">
        <v>41</v>
      </c>
      <c r="E239" s="101" t="s">
        <v>715</v>
      </c>
      <c r="F239" s="322">
        <v>5000</v>
      </c>
      <c r="G239" s="340">
        <v>5000</v>
      </c>
      <c r="H239" s="352">
        <v>1961.24</v>
      </c>
      <c r="I239" s="212">
        <f t="shared" si="20"/>
        <v>39.224800000000002</v>
      </c>
      <c r="J239" s="381">
        <v>5000</v>
      </c>
      <c r="K239" s="138"/>
      <c r="L239" s="138"/>
      <c r="M239" s="138"/>
      <c r="N239" s="138"/>
    </row>
    <row r="240" spans="1:18" ht="15.95" customHeight="1" x14ac:dyDescent="0.2">
      <c r="A240" s="28"/>
      <c r="B240" s="37"/>
      <c r="C240" s="173">
        <v>637012</v>
      </c>
      <c r="D240" s="28">
        <v>41</v>
      </c>
      <c r="E240" s="28" t="s">
        <v>475</v>
      </c>
      <c r="F240" s="306">
        <v>63000</v>
      </c>
      <c r="G240" s="336">
        <v>63000</v>
      </c>
      <c r="H240" s="353">
        <v>34987.22</v>
      </c>
      <c r="I240" s="212">
        <f t="shared" si="20"/>
        <v>55.535269841269837</v>
      </c>
      <c r="J240" s="378">
        <v>63000</v>
      </c>
      <c r="K240" s="217"/>
      <c r="L240" s="217"/>
      <c r="M240" s="217"/>
      <c r="N240" s="217"/>
    </row>
    <row r="241" spans="1:14" ht="15.95" customHeight="1" x14ac:dyDescent="0.2">
      <c r="A241" s="28"/>
      <c r="B241" s="37"/>
      <c r="C241" s="173" t="s">
        <v>383</v>
      </c>
      <c r="D241" s="28">
        <v>41</v>
      </c>
      <c r="E241" s="101" t="s">
        <v>699</v>
      </c>
      <c r="F241" s="306">
        <v>16000</v>
      </c>
      <c r="G241" s="336">
        <v>16000</v>
      </c>
      <c r="H241" s="353">
        <v>13194.68</v>
      </c>
      <c r="I241" s="212">
        <f t="shared" si="20"/>
        <v>82.466750000000005</v>
      </c>
      <c r="J241" s="378">
        <v>16000</v>
      </c>
      <c r="K241" s="217"/>
      <c r="L241" s="217"/>
      <c r="M241" s="217"/>
      <c r="N241" s="217"/>
    </row>
    <row r="242" spans="1:14" ht="15.95" customHeight="1" x14ac:dyDescent="0.2">
      <c r="A242" s="28"/>
      <c r="B242" s="37"/>
      <c r="C242" s="173">
        <v>611</v>
      </c>
      <c r="D242" s="28">
        <v>41</v>
      </c>
      <c r="E242" s="28" t="s">
        <v>127</v>
      </c>
      <c r="F242" s="306">
        <v>27700</v>
      </c>
      <c r="G242" s="336">
        <v>27700</v>
      </c>
      <c r="H242" s="353">
        <v>22922.57</v>
      </c>
      <c r="I242" s="212">
        <f t="shared" si="20"/>
        <v>82.752960288808666</v>
      </c>
      <c r="J242" s="378">
        <v>27700</v>
      </c>
      <c r="K242" s="217"/>
      <c r="L242" s="217"/>
      <c r="M242" s="217"/>
      <c r="N242" s="217"/>
    </row>
    <row r="243" spans="1:14" ht="15.95" customHeight="1" x14ac:dyDescent="0.2">
      <c r="A243" s="28"/>
      <c r="B243" s="37"/>
      <c r="C243" s="173" t="s">
        <v>16</v>
      </c>
      <c r="D243" s="28">
        <v>41</v>
      </c>
      <c r="E243" s="28" t="s">
        <v>128</v>
      </c>
      <c r="F243" s="306">
        <v>9600</v>
      </c>
      <c r="G243" s="336">
        <v>9600</v>
      </c>
      <c r="H243" s="353">
        <v>8444.06</v>
      </c>
      <c r="I243" s="212">
        <f t="shared" si="20"/>
        <v>87.958958333333328</v>
      </c>
      <c r="J243" s="378">
        <v>9600</v>
      </c>
      <c r="K243" s="217"/>
      <c r="L243" s="217"/>
      <c r="M243" s="217"/>
      <c r="N243" s="217"/>
    </row>
    <row r="244" spans="1:14" ht="15.95" customHeight="1" x14ac:dyDescent="0.2">
      <c r="A244" s="28"/>
      <c r="B244" s="37"/>
      <c r="C244" s="173">
        <v>627000</v>
      </c>
      <c r="D244" s="28">
        <v>41</v>
      </c>
      <c r="E244" s="101" t="s">
        <v>635</v>
      </c>
      <c r="F244" s="299">
        <v>1108</v>
      </c>
      <c r="G244" s="335">
        <v>1108</v>
      </c>
      <c r="H244" s="189">
        <v>818.5</v>
      </c>
      <c r="I244" s="212">
        <f t="shared" si="20"/>
        <v>73.871841155234648</v>
      </c>
      <c r="J244" s="378">
        <v>1108</v>
      </c>
      <c r="K244" s="217"/>
      <c r="L244" s="217"/>
      <c r="M244" s="217"/>
      <c r="N244" s="217"/>
    </row>
    <row r="245" spans="1:14" ht="15.95" customHeight="1" x14ac:dyDescent="0.2">
      <c r="A245" s="28"/>
      <c r="B245" s="37"/>
      <c r="C245" s="173" t="s">
        <v>38</v>
      </c>
      <c r="D245" s="28">
        <v>41</v>
      </c>
      <c r="E245" s="28" t="s">
        <v>536</v>
      </c>
      <c r="F245" s="299">
        <v>250</v>
      </c>
      <c r="G245" s="335">
        <v>250</v>
      </c>
      <c r="H245" s="189">
        <v>104</v>
      </c>
      <c r="I245" s="212">
        <f t="shared" si="20"/>
        <v>41.6</v>
      </c>
      <c r="J245" s="378">
        <v>250</v>
      </c>
      <c r="K245" s="217"/>
      <c r="L245" s="217"/>
      <c r="M245" s="217"/>
      <c r="N245" s="217"/>
    </row>
    <row r="246" spans="1:14" ht="15.95" customHeight="1" x14ac:dyDescent="0.2">
      <c r="A246" s="28"/>
      <c r="B246" s="37"/>
      <c r="C246" s="173">
        <v>637014</v>
      </c>
      <c r="D246" s="28">
        <v>41</v>
      </c>
      <c r="E246" s="28" t="s">
        <v>129</v>
      </c>
      <c r="F246" s="299">
        <v>1406</v>
      </c>
      <c r="G246" s="335">
        <v>1406</v>
      </c>
      <c r="H246" s="189">
        <v>943.65</v>
      </c>
      <c r="I246" s="212">
        <f t="shared" si="20"/>
        <v>67.115931721194883</v>
      </c>
      <c r="J246" s="378">
        <v>1406</v>
      </c>
      <c r="K246" s="217"/>
      <c r="L246" s="217"/>
      <c r="M246" s="217"/>
      <c r="N246" s="217"/>
    </row>
    <row r="247" spans="1:14" ht="15.95" customHeight="1" x14ac:dyDescent="0.2">
      <c r="A247" s="28"/>
      <c r="B247" s="37"/>
      <c r="C247" s="173" t="s">
        <v>44</v>
      </c>
      <c r="D247" s="28">
        <v>41</v>
      </c>
      <c r="E247" s="28" t="s">
        <v>313</v>
      </c>
      <c r="F247" s="299">
        <v>1200</v>
      </c>
      <c r="G247" s="335">
        <v>1200</v>
      </c>
      <c r="H247" s="189">
        <v>583.73</v>
      </c>
      <c r="I247" s="212">
        <f t="shared" si="20"/>
        <v>48.644166666666663</v>
      </c>
      <c r="J247" s="378">
        <v>1200</v>
      </c>
      <c r="K247" s="217"/>
      <c r="L247" s="217"/>
      <c r="M247" s="217"/>
      <c r="N247" s="217"/>
    </row>
    <row r="248" spans="1:14" ht="15.95" customHeight="1" x14ac:dyDescent="0.2">
      <c r="A248" s="29"/>
      <c r="B248" s="37"/>
      <c r="C248" s="173">
        <v>637001</v>
      </c>
      <c r="D248" s="28">
        <v>41</v>
      </c>
      <c r="E248" s="28" t="s">
        <v>508</v>
      </c>
      <c r="F248" s="299">
        <v>400</v>
      </c>
      <c r="G248" s="335">
        <v>400</v>
      </c>
      <c r="H248" s="189">
        <v>165</v>
      </c>
      <c r="I248" s="212">
        <f t="shared" si="20"/>
        <v>41.25</v>
      </c>
      <c r="J248" s="378">
        <v>400</v>
      </c>
      <c r="K248" s="217"/>
      <c r="L248" s="217"/>
      <c r="M248" s="217"/>
      <c r="N248" s="217"/>
    </row>
    <row r="249" spans="1:14" ht="15.95" customHeight="1" x14ac:dyDescent="0.2">
      <c r="A249" s="29"/>
      <c r="B249" s="28"/>
      <c r="C249" s="173" t="s">
        <v>458</v>
      </c>
      <c r="D249" s="28">
        <v>41</v>
      </c>
      <c r="E249" s="28" t="s">
        <v>459</v>
      </c>
      <c r="F249" s="299">
        <v>0</v>
      </c>
      <c r="G249" s="335">
        <v>0</v>
      </c>
      <c r="H249" s="189">
        <v>4288.54</v>
      </c>
      <c r="I249" s="212">
        <v>0</v>
      </c>
      <c r="J249" s="378">
        <v>4500</v>
      </c>
      <c r="K249" s="217"/>
      <c r="L249" s="217"/>
      <c r="M249" s="217"/>
      <c r="N249" s="217"/>
    </row>
    <row r="250" spans="1:14" ht="15.95" customHeight="1" x14ac:dyDescent="0.2">
      <c r="A250" s="29"/>
      <c r="B250" s="28"/>
      <c r="C250" s="135">
        <v>637004</v>
      </c>
      <c r="D250" s="104">
        <v>41</v>
      </c>
      <c r="E250" s="104" t="s">
        <v>636</v>
      </c>
      <c r="F250" s="299">
        <v>3200</v>
      </c>
      <c r="G250" s="335">
        <v>3200</v>
      </c>
      <c r="H250" s="189">
        <v>3075</v>
      </c>
      <c r="I250" s="212">
        <f t="shared" si="20"/>
        <v>96.09375</v>
      </c>
      <c r="J250" s="378">
        <v>4000</v>
      </c>
      <c r="K250" s="217"/>
      <c r="L250" s="217"/>
      <c r="M250" s="217"/>
      <c r="N250" s="217"/>
    </row>
    <row r="251" spans="1:14" ht="15.95" customHeight="1" x14ac:dyDescent="0.2">
      <c r="A251" s="29"/>
      <c r="B251" s="28"/>
      <c r="C251" s="40">
        <v>637011</v>
      </c>
      <c r="D251" s="28">
        <v>41</v>
      </c>
      <c r="E251" s="28" t="s">
        <v>586</v>
      </c>
      <c r="F251" s="299">
        <v>3644</v>
      </c>
      <c r="G251" s="335">
        <v>3644</v>
      </c>
      <c r="H251" s="189">
        <v>2148.66</v>
      </c>
      <c r="I251" s="212">
        <f t="shared" si="20"/>
        <v>58.964324917672883</v>
      </c>
      <c r="J251" s="378">
        <v>3644</v>
      </c>
      <c r="K251" s="217"/>
      <c r="L251" s="217"/>
      <c r="M251" s="217"/>
      <c r="N251" s="217"/>
    </row>
    <row r="252" spans="1:14" ht="15.95" customHeight="1" x14ac:dyDescent="0.2">
      <c r="A252" s="29"/>
      <c r="B252" s="28"/>
      <c r="C252" s="40" t="s">
        <v>697</v>
      </c>
      <c r="D252" s="28">
        <v>41</v>
      </c>
      <c r="E252" s="101" t="s">
        <v>698</v>
      </c>
      <c r="F252" s="299">
        <v>432</v>
      </c>
      <c r="G252" s="335">
        <v>432</v>
      </c>
      <c r="H252" s="189">
        <v>712.44</v>
      </c>
      <c r="I252" s="212">
        <f t="shared" si="20"/>
        <v>164.91666666666669</v>
      </c>
      <c r="J252" s="378">
        <v>713</v>
      </c>
      <c r="K252" s="217"/>
      <c r="L252" s="217"/>
      <c r="M252" s="217"/>
      <c r="N252" s="217"/>
    </row>
    <row r="253" spans="1:14" ht="15.95" customHeight="1" x14ac:dyDescent="0.2">
      <c r="A253" s="29"/>
      <c r="B253" s="28"/>
      <c r="C253" s="135">
        <v>634003</v>
      </c>
      <c r="D253" s="104">
        <v>41</v>
      </c>
      <c r="E253" s="104" t="s">
        <v>706</v>
      </c>
      <c r="F253" s="299">
        <v>2405</v>
      </c>
      <c r="G253" s="335">
        <v>2405</v>
      </c>
      <c r="H253" s="189">
        <v>529.04999999999995</v>
      </c>
      <c r="I253" s="212">
        <f t="shared" si="20"/>
        <v>21.997920997920996</v>
      </c>
      <c r="J253" s="378">
        <v>2405</v>
      </c>
      <c r="K253" s="217"/>
      <c r="L253" s="217"/>
      <c r="M253" s="217"/>
      <c r="N253" s="217"/>
    </row>
    <row r="254" spans="1:14" ht="15.95" customHeight="1" x14ac:dyDescent="0.2">
      <c r="A254" s="29"/>
      <c r="B254" s="28"/>
      <c r="C254" s="135" t="s">
        <v>42</v>
      </c>
      <c r="D254" s="104">
        <v>41</v>
      </c>
      <c r="E254" s="104" t="s">
        <v>794</v>
      </c>
      <c r="F254" s="299">
        <v>400</v>
      </c>
      <c r="G254" s="335">
        <v>400</v>
      </c>
      <c r="H254" s="189">
        <v>302.8</v>
      </c>
      <c r="I254" s="212">
        <f t="shared" si="20"/>
        <v>75.7</v>
      </c>
      <c r="J254" s="378">
        <v>400</v>
      </c>
      <c r="K254" s="217"/>
      <c r="L254" s="217"/>
      <c r="M254" s="217"/>
      <c r="N254" s="217"/>
    </row>
    <row r="255" spans="1:14" ht="15.95" customHeight="1" x14ac:dyDescent="0.2">
      <c r="A255" s="29"/>
      <c r="B255" s="28"/>
      <c r="C255" s="135" t="s">
        <v>464</v>
      </c>
      <c r="D255" s="104">
        <v>41</v>
      </c>
      <c r="E255" s="104" t="s">
        <v>695</v>
      </c>
      <c r="F255" s="299">
        <v>304</v>
      </c>
      <c r="G255" s="335">
        <v>304</v>
      </c>
      <c r="H255" s="189"/>
      <c r="I255" s="212">
        <f t="shared" si="20"/>
        <v>0</v>
      </c>
      <c r="J255" s="378">
        <v>304</v>
      </c>
      <c r="K255" s="217"/>
      <c r="L255" s="217"/>
      <c r="M255" s="217"/>
      <c r="N255" s="217"/>
    </row>
    <row r="256" spans="1:14" ht="15.95" customHeight="1" x14ac:dyDescent="0.2">
      <c r="A256" s="29"/>
      <c r="B256" s="28"/>
      <c r="C256" s="135">
        <v>635010</v>
      </c>
      <c r="D256" s="104">
        <v>41</v>
      </c>
      <c r="E256" s="104" t="s">
        <v>696</v>
      </c>
      <c r="F256" s="299">
        <v>267</v>
      </c>
      <c r="G256" s="335">
        <v>267</v>
      </c>
      <c r="H256" s="189">
        <v>274.08</v>
      </c>
      <c r="I256" s="212">
        <f t="shared" si="20"/>
        <v>102.65168539325842</v>
      </c>
      <c r="J256" s="378">
        <v>267</v>
      </c>
      <c r="K256" s="217"/>
      <c r="L256" s="217"/>
      <c r="M256" s="217"/>
      <c r="N256" s="217"/>
    </row>
    <row r="257" spans="1:18" ht="15.95" customHeight="1" x14ac:dyDescent="0.2">
      <c r="A257" s="29"/>
      <c r="B257" s="28"/>
      <c r="C257" s="135">
        <v>642015</v>
      </c>
      <c r="D257" s="104">
        <v>41</v>
      </c>
      <c r="E257" s="104" t="s">
        <v>700</v>
      </c>
      <c r="F257" s="299">
        <v>100</v>
      </c>
      <c r="G257" s="335">
        <v>100</v>
      </c>
      <c r="H257" s="189">
        <v>135.91999999999999</v>
      </c>
      <c r="I257" s="212">
        <f t="shared" si="20"/>
        <v>135.91999999999999</v>
      </c>
      <c r="J257" s="378">
        <v>200</v>
      </c>
      <c r="K257" s="217"/>
      <c r="L257" s="217"/>
      <c r="M257" s="217"/>
      <c r="N257" s="217"/>
    </row>
    <row r="258" spans="1:18" ht="15.95" customHeight="1" x14ac:dyDescent="0.2">
      <c r="A258" s="29"/>
      <c r="B258" s="28"/>
      <c r="C258" s="135">
        <v>633006</v>
      </c>
      <c r="D258" s="104">
        <v>41</v>
      </c>
      <c r="E258" s="104" t="s">
        <v>743</v>
      </c>
      <c r="F258" s="299">
        <v>244</v>
      </c>
      <c r="G258" s="335">
        <v>244</v>
      </c>
      <c r="H258" s="189"/>
      <c r="I258" s="212">
        <f t="shared" si="20"/>
        <v>0</v>
      </c>
      <c r="J258" s="378">
        <v>244</v>
      </c>
      <c r="K258" s="217"/>
      <c r="L258" s="217"/>
      <c r="M258" s="217"/>
      <c r="N258" s="217"/>
    </row>
    <row r="259" spans="1:18" ht="15.95" customHeight="1" x14ac:dyDescent="0.2">
      <c r="A259" s="29"/>
      <c r="B259" s="28"/>
      <c r="C259" s="135">
        <v>637004</v>
      </c>
      <c r="D259" s="104">
        <v>41</v>
      </c>
      <c r="E259" s="104" t="s">
        <v>744</v>
      </c>
      <c r="F259" s="299">
        <v>509</v>
      </c>
      <c r="G259" s="335">
        <v>509</v>
      </c>
      <c r="H259" s="189"/>
      <c r="I259" s="212">
        <f t="shared" si="20"/>
        <v>0</v>
      </c>
      <c r="J259" s="378">
        <v>0</v>
      </c>
      <c r="K259" s="217"/>
      <c r="L259" s="217"/>
      <c r="M259" s="217"/>
      <c r="N259" s="217"/>
    </row>
    <row r="260" spans="1:18" ht="15.95" customHeight="1" x14ac:dyDescent="0.2">
      <c r="A260" s="29"/>
      <c r="B260" s="28"/>
      <c r="C260" s="178" t="s">
        <v>795</v>
      </c>
      <c r="D260" s="104">
        <v>41</v>
      </c>
      <c r="E260" s="104" t="s">
        <v>796</v>
      </c>
      <c r="F260" s="299">
        <v>0</v>
      </c>
      <c r="G260" s="335">
        <v>0</v>
      </c>
      <c r="H260" s="189"/>
      <c r="I260" s="212">
        <v>0</v>
      </c>
      <c r="J260" s="378">
        <v>0</v>
      </c>
      <c r="K260" s="217"/>
      <c r="L260" s="217"/>
      <c r="M260" s="217"/>
      <c r="N260" s="217"/>
    </row>
    <row r="261" spans="1:18" ht="15.95" customHeight="1" x14ac:dyDescent="0.2">
      <c r="A261" s="29"/>
      <c r="B261" s="28"/>
      <c r="C261" s="178">
        <v>637004</v>
      </c>
      <c r="D261" s="104">
        <v>41</v>
      </c>
      <c r="E261" s="104" t="s">
        <v>862</v>
      </c>
      <c r="F261" s="299">
        <v>700</v>
      </c>
      <c r="G261" s="335">
        <v>700</v>
      </c>
      <c r="H261" s="189">
        <v>626.4</v>
      </c>
      <c r="I261" s="212">
        <f t="shared" si="20"/>
        <v>89.48571428571428</v>
      </c>
      <c r="J261" s="378"/>
      <c r="K261" s="217"/>
      <c r="L261" s="217"/>
      <c r="M261" s="217"/>
      <c r="N261" s="217"/>
    </row>
    <row r="262" spans="1:18" ht="15.95" customHeight="1" x14ac:dyDescent="0.2">
      <c r="A262" s="29"/>
      <c r="B262" s="28"/>
      <c r="C262" s="178">
        <v>636001</v>
      </c>
      <c r="D262" s="104">
        <v>41</v>
      </c>
      <c r="E262" s="104" t="s">
        <v>992</v>
      </c>
      <c r="F262" s="299"/>
      <c r="G262" s="335"/>
      <c r="H262" s="189">
        <v>960</v>
      </c>
      <c r="I262" s="212">
        <v>0</v>
      </c>
      <c r="J262" s="378">
        <v>1000</v>
      </c>
      <c r="K262" s="217"/>
      <c r="L262" s="217"/>
      <c r="M262" s="217"/>
      <c r="N262" s="217"/>
    </row>
    <row r="263" spans="1:18" ht="15.95" customHeight="1" x14ac:dyDescent="0.2">
      <c r="A263" s="29"/>
      <c r="B263" s="28"/>
      <c r="C263" s="178">
        <v>637012</v>
      </c>
      <c r="D263" s="104">
        <v>41</v>
      </c>
      <c r="E263" s="104" t="s">
        <v>993</v>
      </c>
      <c r="F263" s="299"/>
      <c r="G263" s="335"/>
      <c r="H263" s="189">
        <v>960</v>
      </c>
      <c r="I263" s="212">
        <v>0</v>
      </c>
      <c r="J263" s="378">
        <v>960</v>
      </c>
      <c r="K263" s="217"/>
      <c r="L263" s="217"/>
      <c r="M263" s="217"/>
      <c r="N263" s="217"/>
    </row>
    <row r="264" spans="1:18" ht="15.95" customHeight="1" x14ac:dyDescent="0.2">
      <c r="A264" s="49" t="s">
        <v>266</v>
      </c>
      <c r="B264" s="28"/>
      <c r="C264" s="40"/>
      <c r="D264" s="28"/>
      <c r="E264" s="247" t="s">
        <v>85</v>
      </c>
      <c r="F264" s="300">
        <f t="shared" ref="F264" si="21">SUM(F235:F261)</f>
        <v>250382</v>
      </c>
      <c r="G264" s="225">
        <f>SUM(G235:G263)</f>
        <v>250382</v>
      </c>
      <c r="H264" s="225">
        <f>SUM(H235:H263)</f>
        <v>191084.81</v>
      </c>
      <c r="I264" s="433">
        <f t="shared" si="20"/>
        <v>76.317311148564997</v>
      </c>
      <c r="J264" s="379">
        <f>SUM(J235:J263)</f>
        <v>258814</v>
      </c>
      <c r="K264" s="455"/>
      <c r="L264" s="455">
        <f>SUM(G264)</f>
        <v>250382</v>
      </c>
      <c r="M264" s="455">
        <f>SUM(H264)</f>
        <v>191084.81</v>
      </c>
      <c r="N264" s="455">
        <f>SUM(J264)</f>
        <v>258814</v>
      </c>
      <c r="P264" s="3"/>
      <c r="Q264" s="3"/>
      <c r="R264" s="3"/>
    </row>
    <row r="265" spans="1:18" s="5" customFormat="1" ht="15.95" customHeight="1" x14ac:dyDescent="0.2">
      <c r="A265" s="36" t="s">
        <v>258</v>
      </c>
      <c r="B265" s="42"/>
      <c r="C265" s="56"/>
      <c r="D265" s="42"/>
      <c r="E265" s="42"/>
      <c r="F265" s="303"/>
      <c r="G265" s="446"/>
      <c r="H265" s="447"/>
      <c r="I265" s="217"/>
      <c r="J265" s="217"/>
      <c r="K265" s="217"/>
      <c r="L265" s="217"/>
      <c r="M265" s="217"/>
      <c r="N265" s="217"/>
    </row>
    <row r="266" spans="1:18" s="4" customFormat="1" ht="15.95" customHeight="1" x14ac:dyDescent="0.2">
      <c r="A266" s="44" t="s">
        <v>379</v>
      </c>
      <c r="B266" s="46" t="s">
        <v>392</v>
      </c>
      <c r="C266" s="56"/>
      <c r="D266" s="42"/>
      <c r="E266" s="42"/>
      <c r="F266" s="303"/>
      <c r="G266" s="446"/>
      <c r="H266" s="447"/>
      <c r="I266" s="217"/>
      <c r="J266" s="217"/>
      <c r="K266" s="217"/>
      <c r="L266" s="217"/>
      <c r="M266" s="217"/>
      <c r="N266" s="217"/>
    </row>
    <row r="267" spans="1:18" ht="15.95" customHeight="1" x14ac:dyDescent="0.2">
      <c r="A267" s="31"/>
      <c r="B267" s="30" t="s">
        <v>130</v>
      </c>
      <c r="C267" s="58"/>
      <c r="D267" s="30"/>
      <c r="E267" s="30" t="s">
        <v>131</v>
      </c>
      <c r="F267" s="299"/>
      <c r="G267" s="335"/>
      <c r="H267" s="189"/>
      <c r="I267" s="212"/>
      <c r="J267" s="378"/>
      <c r="K267" s="217"/>
      <c r="L267" s="217"/>
      <c r="M267" s="217"/>
      <c r="N267" s="217"/>
    </row>
    <row r="268" spans="1:18" ht="15.95" customHeight="1" x14ac:dyDescent="0.2">
      <c r="A268" s="49" t="s">
        <v>267</v>
      </c>
      <c r="B268" s="32"/>
      <c r="C268" s="40">
        <v>632001</v>
      </c>
      <c r="D268" s="28">
        <v>41</v>
      </c>
      <c r="E268" s="28" t="s">
        <v>474</v>
      </c>
      <c r="F268" s="299">
        <v>35000</v>
      </c>
      <c r="G268" s="335">
        <v>25391</v>
      </c>
      <c r="H268" s="189">
        <v>22609.26</v>
      </c>
      <c r="I268" s="212">
        <f>SUM(H268/G268)*100</f>
        <v>89.044385805994239</v>
      </c>
      <c r="J268" s="378">
        <v>23000</v>
      </c>
      <c r="K268" s="217"/>
      <c r="L268" s="217"/>
      <c r="M268" s="217"/>
      <c r="N268" s="217"/>
    </row>
    <row r="269" spans="1:18" ht="15.95" customHeight="1" x14ac:dyDescent="0.2">
      <c r="A269" s="49" t="s">
        <v>267</v>
      </c>
      <c r="B269" s="37"/>
      <c r="C269" s="40">
        <v>635005</v>
      </c>
      <c r="D269" s="28">
        <v>41</v>
      </c>
      <c r="E269" s="28" t="s">
        <v>132</v>
      </c>
      <c r="F269" s="299">
        <v>20000</v>
      </c>
      <c r="G269" s="335">
        <v>20000</v>
      </c>
      <c r="H269" s="189">
        <v>30889.83</v>
      </c>
      <c r="I269" s="212">
        <f t="shared" ref="I269:I273" si="22">SUM(H269/G269)*100</f>
        <v>154.44915</v>
      </c>
      <c r="J269" s="378">
        <v>40000</v>
      </c>
      <c r="K269" s="217"/>
      <c r="L269" s="217"/>
      <c r="M269" s="217"/>
      <c r="N269" s="217"/>
    </row>
    <row r="270" spans="1:18" ht="15.95" customHeight="1" x14ac:dyDescent="0.2">
      <c r="A270" s="59"/>
      <c r="B270" s="37"/>
      <c r="C270" s="40">
        <v>637005</v>
      </c>
      <c r="D270" s="28">
        <v>41</v>
      </c>
      <c r="E270" s="28" t="s">
        <v>476</v>
      </c>
      <c r="F270" s="299">
        <v>600</v>
      </c>
      <c r="G270" s="335">
        <v>600</v>
      </c>
      <c r="H270" s="189">
        <v>258.16000000000003</v>
      </c>
      <c r="I270" s="212">
        <f t="shared" si="22"/>
        <v>43.026666666666671</v>
      </c>
      <c r="J270" s="378">
        <v>600</v>
      </c>
      <c r="K270" s="217"/>
      <c r="L270" s="217"/>
      <c r="M270" s="217"/>
      <c r="N270" s="217"/>
    </row>
    <row r="271" spans="1:18" ht="15.95" customHeight="1" x14ac:dyDescent="0.2">
      <c r="A271" s="59"/>
      <c r="B271" s="37"/>
      <c r="C271" s="173" t="s">
        <v>426</v>
      </c>
      <c r="D271" s="28">
        <v>41</v>
      </c>
      <c r="E271" s="28" t="s">
        <v>425</v>
      </c>
      <c r="F271" s="299">
        <v>0</v>
      </c>
      <c r="G271" s="335">
        <v>0</v>
      </c>
      <c r="H271" s="189">
        <v>782.89</v>
      </c>
      <c r="I271" s="212">
        <v>0</v>
      </c>
      <c r="J271" s="378">
        <v>783</v>
      </c>
      <c r="K271" s="217"/>
      <c r="L271" s="217"/>
      <c r="M271" s="217"/>
      <c r="N271" s="217"/>
    </row>
    <row r="272" spans="1:18" ht="15.95" customHeight="1" x14ac:dyDescent="0.2">
      <c r="A272" s="59"/>
      <c r="B272" s="37"/>
      <c r="C272" s="178">
        <v>637011</v>
      </c>
      <c r="D272" s="104">
        <v>41</v>
      </c>
      <c r="E272" s="104" t="s">
        <v>609</v>
      </c>
      <c r="F272" s="299">
        <v>2018</v>
      </c>
      <c r="G272" s="335">
        <v>2018</v>
      </c>
      <c r="H272" s="189"/>
      <c r="I272" s="212">
        <f t="shared" si="22"/>
        <v>0</v>
      </c>
      <c r="J272" s="378">
        <v>2018</v>
      </c>
      <c r="K272" s="217"/>
      <c r="L272" s="217"/>
      <c r="M272" s="217"/>
      <c r="N272" s="217"/>
    </row>
    <row r="273" spans="1:18" ht="15.95" customHeight="1" x14ac:dyDescent="0.2">
      <c r="A273" s="49" t="s">
        <v>267</v>
      </c>
      <c r="B273" s="28"/>
      <c r="C273" s="40"/>
      <c r="D273" s="28"/>
      <c r="E273" s="247" t="s">
        <v>62</v>
      </c>
      <c r="F273" s="300">
        <f t="shared" ref="F273" si="23">SUM(F268:F272)</f>
        <v>57618</v>
      </c>
      <c r="G273" s="225">
        <f>SUM(G268:G272)</f>
        <v>48009</v>
      </c>
      <c r="H273" s="225">
        <f>SUM(H268:H272)</f>
        <v>54540.14</v>
      </c>
      <c r="I273" s="433">
        <f t="shared" si="22"/>
        <v>113.60399091836948</v>
      </c>
      <c r="J273" s="379">
        <f>SUM(J268:J272)</f>
        <v>66401</v>
      </c>
      <c r="K273" s="455"/>
      <c r="L273" s="455">
        <f>SUM(G273)</f>
        <v>48009</v>
      </c>
      <c r="M273" s="455">
        <f>SUM(H273)</f>
        <v>54540.14</v>
      </c>
      <c r="N273" s="455">
        <f>SUM(J273)</f>
        <v>66401</v>
      </c>
      <c r="P273" s="3"/>
      <c r="Q273" s="3"/>
      <c r="R273" s="3"/>
    </row>
    <row r="274" spans="1:18" ht="15.95" customHeight="1" x14ac:dyDescent="0.2">
      <c r="A274" s="46"/>
      <c r="B274" s="42"/>
      <c r="C274" s="56"/>
      <c r="D274" s="42"/>
      <c r="E274" s="492"/>
      <c r="F274" s="470"/>
      <c r="G274" s="455"/>
      <c r="H274" s="455"/>
      <c r="I274" s="217"/>
      <c r="J274" s="455"/>
      <c r="K274" s="455"/>
      <c r="L274" s="455"/>
      <c r="M274" s="455"/>
      <c r="N274" s="455"/>
      <c r="P274" s="3"/>
      <c r="Q274" s="3"/>
      <c r="R274" s="3"/>
    </row>
    <row r="275" spans="1:18" ht="15.95" customHeight="1" x14ac:dyDescent="0.2">
      <c r="A275" s="46"/>
      <c r="B275" s="42"/>
      <c r="C275" s="56"/>
      <c r="D275" s="42"/>
      <c r="E275" s="492"/>
      <c r="F275" s="470"/>
      <c r="G275" s="455"/>
      <c r="H275" s="455"/>
      <c r="I275" s="217"/>
      <c r="J275" s="455"/>
      <c r="K275" s="455"/>
      <c r="L275" s="455"/>
      <c r="M275" s="455"/>
      <c r="N275" s="455"/>
      <c r="P275" s="3"/>
      <c r="Q275" s="3"/>
      <c r="R275" s="3"/>
    </row>
    <row r="276" spans="1:18" s="5" customFormat="1" ht="15.95" customHeight="1" x14ac:dyDescent="0.2">
      <c r="A276" s="36" t="s">
        <v>268</v>
      </c>
      <c r="B276" s="42"/>
      <c r="C276" s="56"/>
      <c r="D276" s="42"/>
      <c r="E276" s="42"/>
      <c r="F276" s="303"/>
      <c r="G276" s="446"/>
      <c r="H276" s="447"/>
      <c r="I276" s="217"/>
      <c r="J276" s="217"/>
      <c r="K276" s="217"/>
      <c r="L276" s="217"/>
      <c r="M276" s="217"/>
      <c r="N276" s="217"/>
    </row>
    <row r="277" spans="1:18" s="4" customFormat="1" ht="15.95" customHeight="1" x14ac:dyDescent="0.2">
      <c r="A277" s="44" t="s">
        <v>379</v>
      </c>
      <c r="B277" s="51" t="s">
        <v>393</v>
      </c>
      <c r="C277" s="176"/>
      <c r="D277" s="44"/>
      <c r="E277" s="44"/>
      <c r="F277" s="303"/>
      <c r="G277" s="446"/>
      <c r="H277" s="447"/>
      <c r="I277" s="217"/>
      <c r="J277" s="217"/>
      <c r="K277" s="217"/>
      <c r="L277" s="217"/>
      <c r="M277" s="217"/>
      <c r="N277" s="217"/>
    </row>
    <row r="278" spans="1:18" ht="15.95" customHeight="1" x14ac:dyDescent="0.2">
      <c r="A278" s="31"/>
      <c r="B278" s="30" t="s">
        <v>133</v>
      </c>
      <c r="C278" s="40"/>
      <c r="D278" s="30"/>
      <c r="E278" s="30" t="s">
        <v>134</v>
      </c>
      <c r="F278" s="299"/>
      <c r="G278" s="335"/>
      <c r="H278" s="189"/>
      <c r="I278" s="212"/>
      <c r="J278" s="378"/>
      <c r="K278" s="217"/>
      <c r="L278" s="217"/>
      <c r="M278" s="217"/>
      <c r="N278" s="217"/>
    </row>
    <row r="279" spans="1:18" ht="15.95" customHeight="1" x14ac:dyDescent="0.2">
      <c r="A279" s="52" t="s">
        <v>345</v>
      </c>
      <c r="B279" s="60"/>
      <c r="C279" s="41">
        <v>632001</v>
      </c>
      <c r="D279" s="31">
        <v>41</v>
      </c>
      <c r="E279" s="31" t="s">
        <v>135</v>
      </c>
      <c r="F279" s="299">
        <v>130</v>
      </c>
      <c r="G279" s="335">
        <v>130</v>
      </c>
      <c r="H279" s="189">
        <v>37.659999999999997</v>
      </c>
      <c r="I279" s="212">
        <f>SUM(H279/G279)*100</f>
        <v>28.969230769230769</v>
      </c>
      <c r="J279" s="378">
        <v>38</v>
      </c>
      <c r="K279" s="217"/>
      <c r="L279" s="217"/>
      <c r="M279" s="217"/>
      <c r="N279" s="217"/>
    </row>
    <row r="280" spans="1:18" ht="15.95" customHeight="1" x14ac:dyDescent="0.2">
      <c r="A280" s="52"/>
      <c r="B280" s="60"/>
      <c r="C280" s="179" t="s">
        <v>28</v>
      </c>
      <c r="D280" s="31">
        <v>41</v>
      </c>
      <c r="E280" s="31" t="s">
        <v>381</v>
      </c>
      <c r="F280" s="299">
        <v>135</v>
      </c>
      <c r="G280" s="335">
        <v>135</v>
      </c>
      <c r="H280" s="189">
        <v>167.45</v>
      </c>
      <c r="I280" s="212">
        <f t="shared" ref="I280:I332" si="24">SUM(H280/G280)*100</f>
        <v>124.03703703703704</v>
      </c>
      <c r="J280" s="378">
        <v>167</v>
      </c>
      <c r="K280" s="217"/>
      <c r="L280" s="217"/>
      <c r="M280" s="217"/>
      <c r="N280" s="217"/>
    </row>
    <row r="281" spans="1:18" ht="15.95" customHeight="1" x14ac:dyDescent="0.2">
      <c r="A281" s="28"/>
      <c r="B281" s="37"/>
      <c r="C281" s="173" t="s">
        <v>25</v>
      </c>
      <c r="D281" s="28">
        <v>41</v>
      </c>
      <c r="E281" s="28" t="s">
        <v>136</v>
      </c>
      <c r="F281" s="299">
        <v>314</v>
      </c>
      <c r="G281" s="335">
        <v>314</v>
      </c>
      <c r="H281" s="189">
        <v>215.39</v>
      </c>
      <c r="I281" s="212">
        <f t="shared" si="24"/>
        <v>68.595541401273891</v>
      </c>
      <c r="J281" s="378">
        <v>215</v>
      </c>
      <c r="K281" s="217"/>
      <c r="L281" s="217"/>
      <c r="M281" s="217"/>
      <c r="N281" s="217"/>
    </row>
    <row r="282" spans="1:18" ht="15.95" customHeight="1" x14ac:dyDescent="0.2">
      <c r="A282" s="28"/>
      <c r="B282" s="28"/>
      <c r="C282" s="173" t="s">
        <v>72</v>
      </c>
      <c r="D282" s="28">
        <v>41</v>
      </c>
      <c r="E282" s="28" t="s">
        <v>137</v>
      </c>
      <c r="F282" s="299">
        <v>15500</v>
      </c>
      <c r="G282" s="335">
        <v>15500</v>
      </c>
      <c r="H282" s="189">
        <v>17298.990000000002</v>
      </c>
      <c r="I282" s="212">
        <f t="shared" si="24"/>
        <v>111.6063870967742</v>
      </c>
      <c r="J282" s="378">
        <v>20000</v>
      </c>
      <c r="K282" s="217"/>
      <c r="L282" s="217"/>
      <c r="M282" s="217"/>
      <c r="N282" s="217"/>
    </row>
    <row r="283" spans="1:18" ht="15.95" customHeight="1" x14ac:dyDescent="0.2">
      <c r="A283" s="28"/>
      <c r="B283" s="28"/>
      <c r="C283" s="173" t="s">
        <v>92</v>
      </c>
      <c r="D283" s="28">
        <v>41</v>
      </c>
      <c r="E283" s="28" t="s">
        <v>138</v>
      </c>
      <c r="F283" s="299">
        <v>2700</v>
      </c>
      <c r="G283" s="335">
        <v>2700</v>
      </c>
      <c r="H283" s="189">
        <v>2495.9499999999998</v>
      </c>
      <c r="I283" s="212">
        <f t="shared" si="24"/>
        <v>92.44259259259259</v>
      </c>
      <c r="J283" s="378">
        <v>2700</v>
      </c>
      <c r="K283" s="217"/>
      <c r="L283" s="217"/>
      <c r="M283" s="217"/>
      <c r="N283" s="217"/>
    </row>
    <row r="284" spans="1:18" ht="15.95" customHeight="1" x14ac:dyDescent="0.2">
      <c r="A284" s="28"/>
      <c r="B284" s="28"/>
      <c r="C284" s="173" t="s">
        <v>27</v>
      </c>
      <c r="D284" s="28">
        <v>41</v>
      </c>
      <c r="E284" s="28" t="s">
        <v>314</v>
      </c>
      <c r="F284" s="299">
        <v>405</v>
      </c>
      <c r="G284" s="335">
        <v>405</v>
      </c>
      <c r="H284" s="189">
        <v>364.38</v>
      </c>
      <c r="I284" s="212">
        <f t="shared" si="24"/>
        <v>89.970370370370361</v>
      </c>
      <c r="J284" s="378">
        <v>405</v>
      </c>
      <c r="K284" s="217"/>
      <c r="L284" s="217"/>
      <c r="M284" s="217"/>
      <c r="N284" s="217"/>
    </row>
    <row r="285" spans="1:18" ht="15.95" customHeight="1" x14ac:dyDescent="0.2">
      <c r="A285" s="28"/>
      <c r="B285" s="37"/>
      <c r="C285" s="173" t="s">
        <v>28</v>
      </c>
      <c r="D285" s="28">
        <v>41</v>
      </c>
      <c r="E285" s="28" t="s">
        <v>137</v>
      </c>
      <c r="F285" s="299">
        <v>17400</v>
      </c>
      <c r="G285" s="335">
        <v>17400</v>
      </c>
      <c r="H285" s="189">
        <v>17646.37</v>
      </c>
      <c r="I285" s="212">
        <f t="shared" si="24"/>
        <v>101.41591954022988</v>
      </c>
      <c r="J285" s="378">
        <v>20000</v>
      </c>
      <c r="K285" s="217"/>
      <c r="L285" s="217"/>
      <c r="M285" s="217"/>
      <c r="N285" s="217"/>
    </row>
    <row r="286" spans="1:18" ht="15.95" customHeight="1" x14ac:dyDescent="0.2">
      <c r="A286" s="28"/>
      <c r="B286" s="37"/>
      <c r="C286" s="173" t="s">
        <v>139</v>
      </c>
      <c r="D286" s="28">
        <v>41</v>
      </c>
      <c r="E286" s="28" t="s">
        <v>138</v>
      </c>
      <c r="F286" s="299">
        <v>3500</v>
      </c>
      <c r="G286" s="335">
        <v>3500</v>
      </c>
      <c r="H286" s="189">
        <v>2624.96</v>
      </c>
      <c r="I286" s="212">
        <f t="shared" si="24"/>
        <v>74.998857142857148</v>
      </c>
      <c r="J286" s="378">
        <v>3500</v>
      </c>
      <c r="K286" s="217"/>
      <c r="L286" s="217"/>
      <c r="M286" s="217"/>
      <c r="N286" s="217"/>
    </row>
    <row r="287" spans="1:18" ht="15.95" customHeight="1" x14ac:dyDescent="0.2">
      <c r="A287" s="28"/>
      <c r="B287" s="37"/>
      <c r="C287" s="173" t="s">
        <v>461</v>
      </c>
      <c r="D287" s="28">
        <v>41</v>
      </c>
      <c r="E287" s="101" t="s">
        <v>675</v>
      </c>
      <c r="F287" s="299">
        <v>1050</v>
      </c>
      <c r="G287" s="335">
        <v>1050</v>
      </c>
      <c r="H287" s="189"/>
      <c r="I287" s="212">
        <f t="shared" si="24"/>
        <v>0</v>
      </c>
      <c r="J287" s="378">
        <v>0</v>
      </c>
      <c r="K287" s="217"/>
      <c r="L287" s="217"/>
      <c r="M287" s="217"/>
      <c r="N287" s="217"/>
    </row>
    <row r="288" spans="1:18" ht="15.95" customHeight="1" x14ac:dyDescent="0.2">
      <c r="A288" s="28"/>
      <c r="B288" s="37"/>
      <c r="C288" s="173" t="s">
        <v>676</v>
      </c>
      <c r="D288" s="28">
        <v>41</v>
      </c>
      <c r="E288" s="101" t="s">
        <v>677</v>
      </c>
      <c r="F288" s="299">
        <v>1500</v>
      </c>
      <c r="G288" s="335">
        <v>1500</v>
      </c>
      <c r="H288" s="189">
        <v>3853.32</v>
      </c>
      <c r="I288" s="212">
        <f t="shared" si="24"/>
        <v>256.88800000000003</v>
      </c>
      <c r="J288" s="378">
        <v>3853</v>
      </c>
      <c r="K288" s="217"/>
      <c r="L288" s="217"/>
      <c r="M288" s="217"/>
      <c r="N288" s="217"/>
    </row>
    <row r="289" spans="1:14" ht="15.95" customHeight="1" x14ac:dyDescent="0.2">
      <c r="A289" s="28"/>
      <c r="B289" s="37"/>
      <c r="C289" s="173" t="s">
        <v>678</v>
      </c>
      <c r="D289" s="28">
        <v>41</v>
      </c>
      <c r="E289" s="101" t="s">
        <v>679</v>
      </c>
      <c r="F289" s="299">
        <v>200</v>
      </c>
      <c r="G289" s="335">
        <v>200</v>
      </c>
      <c r="H289" s="189">
        <v>201.5</v>
      </c>
      <c r="I289" s="212">
        <f t="shared" si="24"/>
        <v>100.75</v>
      </c>
      <c r="J289" s="378">
        <v>500</v>
      </c>
      <c r="K289" s="217"/>
      <c r="L289" s="217"/>
      <c r="M289" s="217"/>
      <c r="N289" s="217"/>
    </row>
    <row r="290" spans="1:14" ht="15.95" customHeight="1" x14ac:dyDescent="0.2">
      <c r="A290" s="28"/>
      <c r="B290" s="37"/>
      <c r="C290" s="173" t="s">
        <v>745</v>
      </c>
      <c r="D290" s="101">
        <v>41</v>
      </c>
      <c r="E290" s="101" t="s">
        <v>970</v>
      </c>
      <c r="F290" s="299">
        <v>0</v>
      </c>
      <c r="G290" s="335">
        <v>0</v>
      </c>
      <c r="H290" s="189">
        <v>581.99</v>
      </c>
      <c r="I290" s="212">
        <v>0</v>
      </c>
      <c r="J290" s="378">
        <v>700</v>
      </c>
      <c r="K290" s="217"/>
      <c r="L290" s="217"/>
      <c r="M290" s="217"/>
      <c r="N290" s="217"/>
    </row>
    <row r="291" spans="1:14" ht="15.95" customHeight="1" x14ac:dyDescent="0.2">
      <c r="A291" s="28"/>
      <c r="B291" s="37"/>
      <c r="C291" s="173" t="s">
        <v>971</v>
      </c>
      <c r="D291" s="101">
        <v>41</v>
      </c>
      <c r="E291" s="101" t="s">
        <v>972</v>
      </c>
      <c r="F291" s="299"/>
      <c r="G291" s="335"/>
      <c r="H291" s="189">
        <v>33.49</v>
      </c>
      <c r="I291" s="212">
        <v>0</v>
      </c>
      <c r="J291" s="378">
        <v>33</v>
      </c>
      <c r="K291" s="217"/>
      <c r="L291" s="217"/>
      <c r="M291" s="217"/>
      <c r="N291" s="217"/>
    </row>
    <row r="292" spans="1:14" ht="15.95" customHeight="1" x14ac:dyDescent="0.2">
      <c r="A292" s="28"/>
      <c r="B292" s="37"/>
      <c r="C292" s="173" t="s">
        <v>44</v>
      </c>
      <c r="D292" s="28">
        <v>41</v>
      </c>
      <c r="E292" s="28" t="s">
        <v>463</v>
      </c>
      <c r="F292" s="299">
        <v>135</v>
      </c>
      <c r="G292" s="335">
        <v>135</v>
      </c>
      <c r="H292" s="189">
        <v>165.27</v>
      </c>
      <c r="I292" s="212">
        <f t="shared" si="24"/>
        <v>122.42222222222223</v>
      </c>
      <c r="J292" s="378">
        <v>200</v>
      </c>
      <c r="K292" s="217"/>
      <c r="L292" s="217"/>
      <c r="M292" s="217"/>
      <c r="N292" s="217"/>
    </row>
    <row r="293" spans="1:14" ht="15.95" customHeight="1" x14ac:dyDescent="0.2">
      <c r="A293" s="28"/>
      <c r="B293" s="37"/>
      <c r="C293" s="173">
        <v>637015</v>
      </c>
      <c r="D293" s="28">
        <v>41</v>
      </c>
      <c r="E293" s="28" t="s">
        <v>467</v>
      </c>
      <c r="F293" s="299">
        <v>678</v>
      </c>
      <c r="G293" s="335">
        <v>678</v>
      </c>
      <c r="H293" s="189">
        <v>513.41999999999996</v>
      </c>
      <c r="I293" s="212">
        <f t="shared" si="24"/>
        <v>75.725663716814154</v>
      </c>
      <c r="J293" s="378">
        <v>678</v>
      </c>
      <c r="K293" s="217"/>
      <c r="L293" s="217"/>
      <c r="M293" s="217"/>
      <c r="N293" s="217"/>
    </row>
    <row r="294" spans="1:14" ht="15.95" customHeight="1" x14ac:dyDescent="0.2">
      <c r="A294" s="28"/>
      <c r="B294" s="37"/>
      <c r="C294" s="173" t="s">
        <v>41</v>
      </c>
      <c r="D294" s="28">
        <v>41</v>
      </c>
      <c r="E294" s="101" t="s">
        <v>680</v>
      </c>
      <c r="F294" s="306">
        <v>340</v>
      </c>
      <c r="G294" s="336">
        <v>340</v>
      </c>
      <c r="H294" s="353">
        <v>27.94</v>
      </c>
      <c r="I294" s="212">
        <f t="shared" si="24"/>
        <v>8.2176470588235304</v>
      </c>
      <c r="J294" s="378">
        <v>340</v>
      </c>
      <c r="K294" s="217"/>
      <c r="L294" s="217"/>
      <c r="M294" s="217"/>
      <c r="N294" s="217"/>
    </row>
    <row r="295" spans="1:14" ht="15.95" customHeight="1" x14ac:dyDescent="0.2">
      <c r="A295" s="28"/>
      <c r="B295" s="37"/>
      <c r="C295" s="173">
        <v>637004</v>
      </c>
      <c r="D295" s="28">
        <v>41</v>
      </c>
      <c r="E295" s="28" t="s">
        <v>569</v>
      </c>
      <c r="F295" s="306">
        <v>20</v>
      </c>
      <c r="G295" s="336">
        <v>20</v>
      </c>
      <c r="H295" s="353">
        <v>25</v>
      </c>
      <c r="I295" s="212">
        <f t="shared" si="24"/>
        <v>125</v>
      </c>
      <c r="J295" s="378">
        <v>25</v>
      </c>
      <c r="K295" s="217"/>
      <c r="L295" s="217"/>
      <c r="M295" s="217"/>
      <c r="N295" s="217"/>
    </row>
    <row r="296" spans="1:14" ht="15.95" customHeight="1" x14ac:dyDescent="0.2">
      <c r="A296" s="28"/>
      <c r="B296" s="37"/>
      <c r="C296" s="173" t="s">
        <v>568</v>
      </c>
      <c r="D296" s="28">
        <v>41</v>
      </c>
      <c r="E296" s="28" t="s">
        <v>570</v>
      </c>
      <c r="F296" s="306">
        <v>20</v>
      </c>
      <c r="G296" s="336">
        <v>20</v>
      </c>
      <c r="H296" s="353">
        <v>25</v>
      </c>
      <c r="I296" s="212">
        <f t="shared" si="24"/>
        <v>125</v>
      </c>
      <c r="J296" s="378">
        <v>25</v>
      </c>
      <c r="K296" s="217"/>
      <c r="L296" s="217"/>
      <c r="M296" s="217"/>
      <c r="N296" s="217"/>
    </row>
    <row r="297" spans="1:14" ht="15.95" customHeight="1" x14ac:dyDescent="0.2">
      <c r="A297" s="28"/>
      <c r="B297" s="37"/>
      <c r="C297" s="173" t="s">
        <v>468</v>
      </c>
      <c r="D297" s="28">
        <v>41</v>
      </c>
      <c r="E297" s="28" t="s">
        <v>469</v>
      </c>
      <c r="F297" s="306">
        <v>574</v>
      </c>
      <c r="G297" s="336">
        <v>574</v>
      </c>
      <c r="H297" s="353"/>
      <c r="I297" s="212">
        <f t="shared" si="24"/>
        <v>0</v>
      </c>
      <c r="J297" s="378">
        <v>574</v>
      </c>
      <c r="K297" s="217"/>
      <c r="L297" s="217"/>
      <c r="M297" s="217"/>
      <c r="N297" s="217"/>
    </row>
    <row r="298" spans="1:14" ht="15.95" customHeight="1" x14ac:dyDescent="0.2">
      <c r="A298" s="28"/>
      <c r="B298" s="37"/>
      <c r="C298" s="173">
        <v>637015</v>
      </c>
      <c r="D298" s="28">
        <v>41</v>
      </c>
      <c r="E298" s="28" t="s">
        <v>509</v>
      </c>
      <c r="F298" s="306">
        <v>421</v>
      </c>
      <c r="G298" s="336">
        <v>421</v>
      </c>
      <c r="H298" s="353"/>
      <c r="I298" s="212">
        <f t="shared" si="24"/>
        <v>0</v>
      </c>
      <c r="J298" s="378">
        <v>421</v>
      </c>
      <c r="K298" s="217"/>
      <c r="L298" s="217"/>
      <c r="M298" s="217"/>
      <c r="N298" s="217"/>
    </row>
    <row r="299" spans="1:14" ht="15.95" customHeight="1" x14ac:dyDescent="0.2">
      <c r="A299" s="28"/>
      <c r="B299" s="37"/>
      <c r="C299" s="173">
        <v>637005</v>
      </c>
      <c r="D299" s="28">
        <v>41</v>
      </c>
      <c r="E299" s="28" t="s">
        <v>466</v>
      </c>
      <c r="F299" s="306">
        <v>179</v>
      </c>
      <c r="G299" s="336">
        <v>179</v>
      </c>
      <c r="H299" s="353">
        <v>175.2</v>
      </c>
      <c r="I299" s="212">
        <f t="shared" si="24"/>
        <v>97.877094972067042</v>
      </c>
      <c r="J299" s="378">
        <v>175</v>
      </c>
      <c r="K299" s="217"/>
      <c r="L299" s="217"/>
      <c r="M299" s="217"/>
      <c r="N299" s="217"/>
    </row>
    <row r="300" spans="1:14" ht="15.95" customHeight="1" x14ac:dyDescent="0.2">
      <c r="A300" s="28"/>
      <c r="B300" s="37"/>
      <c r="C300" s="173" t="s">
        <v>306</v>
      </c>
      <c r="D300" s="28">
        <v>41</v>
      </c>
      <c r="E300" s="28" t="s">
        <v>465</v>
      </c>
      <c r="F300" s="306">
        <v>179</v>
      </c>
      <c r="G300" s="336">
        <v>179</v>
      </c>
      <c r="H300" s="353">
        <v>175.2</v>
      </c>
      <c r="I300" s="212">
        <f t="shared" si="24"/>
        <v>97.877094972067042</v>
      </c>
      <c r="J300" s="378">
        <v>175</v>
      </c>
      <c r="K300" s="217"/>
      <c r="L300" s="217"/>
      <c r="M300" s="217"/>
      <c r="N300" s="217"/>
    </row>
    <row r="301" spans="1:14" ht="15.95" customHeight="1" x14ac:dyDescent="0.2">
      <c r="A301" s="28"/>
      <c r="B301" s="37"/>
      <c r="C301" s="173" t="s">
        <v>785</v>
      </c>
      <c r="D301" s="28">
        <v>41</v>
      </c>
      <c r="E301" s="101" t="s">
        <v>786</v>
      </c>
      <c r="F301" s="306">
        <v>0</v>
      </c>
      <c r="G301" s="336">
        <v>0</v>
      </c>
      <c r="H301" s="353"/>
      <c r="I301" s="212">
        <v>0</v>
      </c>
      <c r="J301" s="378">
        <v>0</v>
      </c>
      <c r="K301" s="217"/>
      <c r="L301" s="217"/>
      <c r="M301" s="217"/>
      <c r="N301" s="217"/>
    </row>
    <row r="302" spans="1:14" ht="15.95" customHeight="1" x14ac:dyDescent="0.2">
      <c r="A302" s="28"/>
      <c r="B302" s="37"/>
      <c r="C302" s="173">
        <v>635006</v>
      </c>
      <c r="D302" s="28">
        <v>41</v>
      </c>
      <c r="E302" s="158" t="s">
        <v>613</v>
      </c>
      <c r="F302" s="299">
        <v>60000</v>
      </c>
      <c r="G302" s="335">
        <v>83421</v>
      </c>
      <c r="H302" s="189"/>
      <c r="I302" s="212">
        <f t="shared" si="24"/>
        <v>0</v>
      </c>
      <c r="J302" s="378">
        <v>8581</v>
      </c>
      <c r="K302" s="217"/>
      <c r="L302" s="217"/>
      <c r="M302" s="217"/>
      <c r="N302" s="217"/>
    </row>
    <row r="303" spans="1:14" ht="15.95" customHeight="1" x14ac:dyDescent="0.2">
      <c r="A303" s="28"/>
      <c r="B303" s="37"/>
      <c r="C303" s="173" t="s">
        <v>106</v>
      </c>
      <c r="D303" s="28">
        <v>41</v>
      </c>
      <c r="E303" s="28" t="s">
        <v>496</v>
      </c>
      <c r="F303" s="299">
        <v>2000</v>
      </c>
      <c r="G303" s="335">
        <v>2000</v>
      </c>
      <c r="H303" s="189">
        <v>1201.1600000000001</v>
      </c>
      <c r="I303" s="212">
        <f t="shared" si="24"/>
        <v>60.058</v>
      </c>
      <c r="J303" s="378">
        <v>2000</v>
      </c>
      <c r="K303" s="217"/>
      <c r="L303" s="217"/>
      <c r="M303" s="217"/>
      <c r="N303" s="217"/>
    </row>
    <row r="304" spans="1:14" ht="15.95" customHeight="1" x14ac:dyDescent="0.2">
      <c r="A304" s="28"/>
      <c r="B304" s="37"/>
      <c r="C304" s="173" t="s">
        <v>497</v>
      </c>
      <c r="D304" s="28">
        <v>41</v>
      </c>
      <c r="E304" s="28" t="s">
        <v>498</v>
      </c>
      <c r="F304" s="299">
        <v>2370</v>
      </c>
      <c r="G304" s="335">
        <v>2370</v>
      </c>
      <c r="H304" s="189">
        <v>982.07</v>
      </c>
      <c r="I304" s="212">
        <f t="shared" si="24"/>
        <v>41.437552742616035</v>
      </c>
      <c r="J304" s="378">
        <v>2370</v>
      </c>
      <c r="K304" s="217"/>
      <c r="L304" s="217"/>
      <c r="M304" s="217"/>
      <c r="N304" s="217"/>
    </row>
    <row r="305" spans="1:14" ht="15.95" customHeight="1" x14ac:dyDescent="0.2">
      <c r="A305" s="28"/>
      <c r="B305" s="37"/>
      <c r="C305" s="40">
        <v>635009</v>
      </c>
      <c r="D305" s="28">
        <v>41</v>
      </c>
      <c r="E305" s="79" t="s">
        <v>499</v>
      </c>
      <c r="F305" s="299">
        <v>50</v>
      </c>
      <c r="G305" s="335">
        <v>50</v>
      </c>
      <c r="H305" s="189">
        <v>50</v>
      </c>
      <c r="I305" s="212">
        <f t="shared" si="24"/>
        <v>100</v>
      </c>
      <c r="J305" s="378">
        <v>50</v>
      </c>
      <c r="K305" s="217"/>
      <c r="L305" s="217"/>
      <c r="M305" s="217"/>
      <c r="N305" s="217"/>
    </row>
    <row r="306" spans="1:14" ht="15.95" customHeight="1" x14ac:dyDescent="0.2">
      <c r="A306" s="28"/>
      <c r="B306" s="37"/>
      <c r="C306" s="40">
        <v>635009</v>
      </c>
      <c r="D306" s="28">
        <v>41</v>
      </c>
      <c r="E306" s="79" t="s">
        <v>500</v>
      </c>
      <c r="F306" s="299">
        <v>50</v>
      </c>
      <c r="G306" s="335">
        <v>50</v>
      </c>
      <c r="H306" s="189">
        <v>50</v>
      </c>
      <c r="I306" s="212">
        <f t="shared" si="24"/>
        <v>100</v>
      </c>
      <c r="J306" s="378">
        <v>50</v>
      </c>
      <c r="K306" s="217"/>
      <c r="L306" s="217"/>
      <c r="M306" s="217"/>
      <c r="N306" s="217"/>
    </row>
    <row r="307" spans="1:14" ht="15.95" customHeight="1" x14ac:dyDescent="0.2">
      <c r="A307" s="28"/>
      <c r="B307" s="37"/>
      <c r="C307" s="173" t="s">
        <v>383</v>
      </c>
      <c r="D307" s="28">
        <v>41</v>
      </c>
      <c r="E307" s="101" t="s">
        <v>712</v>
      </c>
      <c r="F307" s="299">
        <v>3425</v>
      </c>
      <c r="G307" s="335">
        <v>3425</v>
      </c>
      <c r="H307" s="189">
        <v>2965.01</v>
      </c>
      <c r="I307" s="212">
        <f t="shared" si="24"/>
        <v>86.569635036496365</v>
      </c>
      <c r="J307" s="378">
        <v>2965</v>
      </c>
      <c r="K307" s="217"/>
      <c r="L307" s="217"/>
      <c r="M307" s="217"/>
      <c r="N307" s="217"/>
    </row>
    <row r="308" spans="1:14" ht="15.95" customHeight="1" x14ac:dyDescent="0.2">
      <c r="A308" s="28"/>
      <c r="B308" s="37"/>
      <c r="C308" s="173" t="s">
        <v>102</v>
      </c>
      <c r="D308" s="28">
        <v>41</v>
      </c>
      <c r="E308" s="101" t="s">
        <v>713</v>
      </c>
      <c r="F308" s="299">
        <v>2740</v>
      </c>
      <c r="G308" s="335">
        <v>2740</v>
      </c>
      <c r="H308" s="189">
        <v>2499.94</v>
      </c>
      <c r="I308" s="212">
        <f t="shared" si="24"/>
        <v>91.238686131386856</v>
      </c>
      <c r="J308" s="378">
        <v>2500</v>
      </c>
      <c r="K308" s="217"/>
      <c r="L308" s="217"/>
      <c r="M308" s="217"/>
      <c r="N308" s="217"/>
    </row>
    <row r="309" spans="1:14" ht="15.95" customHeight="1" x14ac:dyDescent="0.2">
      <c r="A309" s="28"/>
      <c r="B309" s="37"/>
      <c r="C309" s="173" t="s">
        <v>501</v>
      </c>
      <c r="D309" s="28">
        <v>41</v>
      </c>
      <c r="E309" s="28" t="s">
        <v>503</v>
      </c>
      <c r="F309" s="299">
        <v>270</v>
      </c>
      <c r="G309" s="335">
        <v>270</v>
      </c>
      <c r="H309" s="189">
        <v>205</v>
      </c>
      <c r="I309" s="212">
        <f t="shared" si="24"/>
        <v>75.925925925925924</v>
      </c>
      <c r="J309" s="378">
        <v>205</v>
      </c>
      <c r="K309" s="217"/>
      <c r="L309" s="217"/>
      <c r="M309" s="217"/>
      <c r="N309" s="217"/>
    </row>
    <row r="310" spans="1:14" ht="15.95" customHeight="1" x14ac:dyDescent="0.2">
      <c r="A310" s="28"/>
      <c r="B310" s="37"/>
      <c r="C310" s="173" t="s">
        <v>501</v>
      </c>
      <c r="D310" s="28">
        <v>41</v>
      </c>
      <c r="E310" s="28" t="s">
        <v>502</v>
      </c>
      <c r="F310" s="299">
        <v>270</v>
      </c>
      <c r="G310" s="335">
        <v>270</v>
      </c>
      <c r="H310" s="189">
        <v>205</v>
      </c>
      <c r="I310" s="212">
        <f t="shared" si="24"/>
        <v>75.925925925925924</v>
      </c>
      <c r="J310" s="378">
        <v>205</v>
      </c>
      <c r="K310" s="217"/>
      <c r="L310" s="217"/>
      <c r="M310" s="217"/>
      <c r="N310" s="217"/>
    </row>
    <row r="311" spans="1:14" ht="15.95" customHeight="1" x14ac:dyDescent="0.2">
      <c r="A311" s="28"/>
      <c r="B311" s="33"/>
      <c r="C311" s="173">
        <v>632002</v>
      </c>
      <c r="D311" s="28">
        <v>41</v>
      </c>
      <c r="E311" s="114" t="s">
        <v>626</v>
      </c>
      <c r="F311" s="299">
        <v>1093</v>
      </c>
      <c r="G311" s="335">
        <v>1093</v>
      </c>
      <c r="H311" s="189">
        <v>142.91999999999999</v>
      </c>
      <c r="I311" s="212">
        <f t="shared" si="24"/>
        <v>13.075937785910337</v>
      </c>
      <c r="J311" s="378">
        <v>1093</v>
      </c>
      <c r="K311" s="217"/>
      <c r="L311" s="217"/>
      <c r="M311" s="217"/>
      <c r="N311" s="217"/>
    </row>
    <row r="312" spans="1:14" ht="15.95" customHeight="1" x14ac:dyDescent="0.2">
      <c r="A312" s="28"/>
      <c r="B312" s="33"/>
      <c r="C312" s="180" t="s">
        <v>464</v>
      </c>
      <c r="D312" s="28">
        <v>41</v>
      </c>
      <c r="E312" s="114" t="s">
        <v>663</v>
      </c>
      <c r="F312" s="299">
        <v>0</v>
      </c>
      <c r="G312" s="335">
        <v>0</v>
      </c>
      <c r="H312" s="189"/>
      <c r="I312" s="212">
        <v>0</v>
      </c>
      <c r="J312" s="378">
        <v>0</v>
      </c>
      <c r="K312" s="217"/>
      <c r="L312" s="217"/>
      <c r="M312" s="217"/>
      <c r="N312" s="217"/>
    </row>
    <row r="313" spans="1:14" ht="15.95" customHeight="1" x14ac:dyDescent="0.2">
      <c r="A313" s="28"/>
      <c r="B313" s="37"/>
      <c r="C313" s="173">
        <v>637027</v>
      </c>
      <c r="D313" s="28">
        <v>41</v>
      </c>
      <c r="E313" s="28" t="s">
        <v>590</v>
      </c>
      <c r="F313" s="299">
        <v>0</v>
      </c>
      <c r="G313" s="335">
        <v>0</v>
      </c>
      <c r="H313" s="189"/>
      <c r="I313" s="212">
        <v>0</v>
      </c>
      <c r="J313" s="378">
        <v>0</v>
      </c>
      <c r="K313" s="217"/>
      <c r="L313" s="217"/>
      <c r="M313" s="217"/>
      <c r="N313" s="217"/>
    </row>
    <row r="314" spans="1:14" ht="15.95" customHeight="1" x14ac:dyDescent="0.2">
      <c r="A314" s="28"/>
      <c r="B314" s="28"/>
      <c r="C314" s="173" t="s">
        <v>41</v>
      </c>
      <c r="D314" s="28">
        <v>41</v>
      </c>
      <c r="E314" s="28" t="s">
        <v>567</v>
      </c>
      <c r="F314" s="299">
        <v>1000</v>
      </c>
      <c r="G314" s="335">
        <v>1000</v>
      </c>
      <c r="H314" s="189">
        <v>97.93</v>
      </c>
      <c r="I314" s="212">
        <f t="shared" si="24"/>
        <v>9.793000000000001</v>
      </c>
      <c r="J314" s="378">
        <v>1000</v>
      </c>
      <c r="K314" s="217"/>
      <c r="L314" s="217"/>
      <c r="M314" s="217"/>
      <c r="N314" s="217"/>
    </row>
    <row r="315" spans="1:14" ht="15.95" customHeight="1" x14ac:dyDescent="0.2">
      <c r="A315" s="28"/>
      <c r="B315" s="29"/>
      <c r="C315" s="175">
        <v>636001</v>
      </c>
      <c r="D315" s="28">
        <v>41</v>
      </c>
      <c r="E315" s="29" t="s">
        <v>477</v>
      </c>
      <c r="F315" s="299">
        <v>25</v>
      </c>
      <c r="G315" s="335">
        <v>25</v>
      </c>
      <c r="H315" s="189">
        <v>25.34</v>
      </c>
      <c r="I315" s="212">
        <f t="shared" si="24"/>
        <v>101.36</v>
      </c>
      <c r="J315" s="378">
        <v>25</v>
      </c>
      <c r="K315" s="217"/>
      <c r="L315" s="217"/>
      <c r="M315" s="217"/>
      <c r="N315" s="217"/>
    </row>
    <row r="316" spans="1:14" ht="15.95" customHeight="1" x14ac:dyDescent="0.2">
      <c r="A316" s="28"/>
      <c r="B316" s="28"/>
      <c r="C316" s="173" t="s">
        <v>382</v>
      </c>
      <c r="D316" s="28">
        <v>41</v>
      </c>
      <c r="E316" s="28" t="s">
        <v>537</v>
      </c>
      <c r="F316" s="299">
        <v>2000</v>
      </c>
      <c r="G316" s="335">
        <v>2000</v>
      </c>
      <c r="H316" s="189">
        <v>958</v>
      </c>
      <c r="I316" s="212">
        <f t="shared" si="24"/>
        <v>47.9</v>
      </c>
      <c r="J316" s="378">
        <v>2000</v>
      </c>
      <c r="K316" s="217"/>
      <c r="L316" s="217"/>
      <c r="M316" s="217"/>
      <c r="N316" s="217"/>
    </row>
    <row r="317" spans="1:14" ht="15.95" customHeight="1" x14ac:dyDescent="0.2">
      <c r="A317" s="28"/>
      <c r="B317" s="28"/>
      <c r="C317" s="173">
        <v>633006</v>
      </c>
      <c r="D317" s="28">
        <v>41</v>
      </c>
      <c r="E317" s="101" t="s">
        <v>973</v>
      </c>
      <c r="F317" s="299">
        <v>1000</v>
      </c>
      <c r="G317" s="335">
        <v>12014</v>
      </c>
      <c r="H317" s="189">
        <v>18157.47</v>
      </c>
      <c r="I317" s="212">
        <f t="shared" si="24"/>
        <v>151.13592475445316</v>
      </c>
      <c r="J317" s="378">
        <v>20000</v>
      </c>
      <c r="K317" s="217"/>
      <c r="L317" s="217"/>
      <c r="M317" s="217"/>
      <c r="N317" s="217"/>
    </row>
    <row r="318" spans="1:14" ht="15.95" customHeight="1" x14ac:dyDescent="0.2">
      <c r="A318" s="28"/>
      <c r="B318" s="28"/>
      <c r="C318" s="173">
        <v>633006</v>
      </c>
      <c r="D318" s="28">
        <v>41</v>
      </c>
      <c r="E318" s="28" t="s">
        <v>587</v>
      </c>
      <c r="F318" s="299">
        <v>250</v>
      </c>
      <c r="G318" s="335">
        <v>250</v>
      </c>
      <c r="H318" s="189">
        <v>93</v>
      </c>
      <c r="I318" s="212">
        <f t="shared" si="24"/>
        <v>37.200000000000003</v>
      </c>
      <c r="J318" s="378">
        <v>250</v>
      </c>
      <c r="K318" s="217"/>
      <c r="L318" s="217"/>
      <c r="M318" s="217"/>
      <c r="N318" s="217"/>
    </row>
    <row r="319" spans="1:14" ht="15.95" customHeight="1" x14ac:dyDescent="0.2">
      <c r="A319" s="28"/>
      <c r="B319" s="28"/>
      <c r="C319" s="173" t="s">
        <v>628</v>
      </c>
      <c r="D319" s="28">
        <v>41</v>
      </c>
      <c r="E319" s="101" t="s">
        <v>629</v>
      </c>
      <c r="F319" s="299">
        <v>720</v>
      </c>
      <c r="G319" s="335">
        <v>720</v>
      </c>
      <c r="H319" s="189">
        <v>540</v>
      </c>
      <c r="I319" s="212">
        <f t="shared" si="24"/>
        <v>75</v>
      </c>
      <c r="J319" s="378">
        <v>720</v>
      </c>
      <c r="K319" s="217"/>
      <c r="L319" s="217"/>
      <c r="M319" s="217"/>
      <c r="N319" s="217"/>
    </row>
    <row r="320" spans="1:14" ht="15.95" customHeight="1" x14ac:dyDescent="0.2">
      <c r="A320" s="28"/>
      <c r="B320" s="28"/>
      <c r="C320" s="178" t="s">
        <v>681</v>
      </c>
      <c r="D320" s="104">
        <v>41</v>
      </c>
      <c r="E320" s="104" t="s">
        <v>1051</v>
      </c>
      <c r="F320" s="299">
        <v>500</v>
      </c>
      <c r="G320" s="335">
        <v>500</v>
      </c>
      <c r="H320" s="189">
        <v>27.44</v>
      </c>
      <c r="I320" s="212">
        <f t="shared" si="24"/>
        <v>5.4880000000000004</v>
      </c>
      <c r="J320" s="378">
        <v>5250</v>
      </c>
      <c r="K320" s="217"/>
      <c r="L320" s="217"/>
      <c r="M320" s="217"/>
      <c r="N320" s="217"/>
    </row>
    <row r="321" spans="1:14" ht="15.95" customHeight="1" x14ac:dyDescent="0.2">
      <c r="A321" s="28"/>
      <c r="B321" s="28"/>
      <c r="C321" s="178">
        <v>637006</v>
      </c>
      <c r="D321" s="104">
        <v>41</v>
      </c>
      <c r="E321" s="104" t="s">
        <v>847</v>
      </c>
      <c r="F321" s="299">
        <v>0</v>
      </c>
      <c r="G321" s="335">
        <v>0</v>
      </c>
      <c r="H321" s="189">
        <v>650</v>
      </c>
      <c r="I321" s="212">
        <v>0</v>
      </c>
      <c r="J321" s="378">
        <v>650</v>
      </c>
      <c r="K321" s="217"/>
      <c r="L321" s="217"/>
      <c r="M321" s="217"/>
      <c r="N321" s="217"/>
    </row>
    <row r="322" spans="1:14" ht="15.95" customHeight="1" x14ac:dyDescent="0.2">
      <c r="A322" s="28"/>
      <c r="B322" s="28"/>
      <c r="C322" s="178" t="s">
        <v>627</v>
      </c>
      <c r="D322" s="104">
        <v>41</v>
      </c>
      <c r="E322" s="104" t="s">
        <v>787</v>
      </c>
      <c r="F322" s="299">
        <v>0</v>
      </c>
      <c r="G322" s="335">
        <v>0</v>
      </c>
      <c r="H322" s="189">
        <v>16151.15</v>
      </c>
      <c r="I322" s="212">
        <v>0</v>
      </c>
      <c r="J322" s="378">
        <v>20000</v>
      </c>
      <c r="K322" s="217"/>
      <c r="L322" s="217"/>
      <c r="M322" s="217"/>
      <c r="N322" s="217"/>
    </row>
    <row r="323" spans="1:14" ht="15.95" customHeight="1" x14ac:dyDescent="0.2">
      <c r="A323" s="28"/>
      <c r="B323" s="28"/>
      <c r="C323" s="178" t="s">
        <v>610</v>
      </c>
      <c r="D323" s="104">
        <v>41</v>
      </c>
      <c r="E323" s="104" t="s">
        <v>611</v>
      </c>
      <c r="F323" s="299">
        <v>324</v>
      </c>
      <c r="G323" s="335">
        <v>324</v>
      </c>
      <c r="H323" s="189">
        <v>323.77</v>
      </c>
      <c r="I323" s="212">
        <f t="shared" si="24"/>
        <v>99.929012345678998</v>
      </c>
      <c r="J323" s="378">
        <v>324</v>
      </c>
      <c r="K323" s="217"/>
      <c r="L323" s="217"/>
      <c r="M323" s="217"/>
      <c r="N323" s="217"/>
    </row>
    <row r="324" spans="1:14" ht="15.2" customHeight="1" x14ac:dyDescent="0.2">
      <c r="A324" s="28"/>
      <c r="B324" s="28"/>
      <c r="C324" s="178" t="s">
        <v>684</v>
      </c>
      <c r="D324" s="104">
        <v>41</v>
      </c>
      <c r="E324" s="104" t="s">
        <v>685</v>
      </c>
      <c r="F324" s="299">
        <v>0</v>
      </c>
      <c r="G324" s="335">
        <v>0</v>
      </c>
      <c r="H324" s="189">
        <v>3000</v>
      </c>
      <c r="I324" s="212">
        <v>0</v>
      </c>
      <c r="J324" s="378">
        <v>5000</v>
      </c>
      <c r="K324" s="217"/>
      <c r="L324" s="217"/>
      <c r="M324" s="217"/>
      <c r="N324" s="217"/>
    </row>
    <row r="325" spans="1:14" ht="15.2" customHeight="1" x14ac:dyDescent="0.2">
      <c r="A325" s="28"/>
      <c r="B325" s="28"/>
      <c r="C325" s="178">
        <v>637012</v>
      </c>
      <c r="D325" s="104">
        <v>41</v>
      </c>
      <c r="E325" s="104" t="s">
        <v>1012</v>
      </c>
      <c r="F325" s="299"/>
      <c r="G325" s="335"/>
      <c r="H325" s="189">
        <v>236.7</v>
      </c>
      <c r="I325" s="212">
        <v>0</v>
      </c>
      <c r="J325" s="378">
        <v>500</v>
      </c>
      <c r="K325" s="217"/>
      <c r="L325" s="217"/>
      <c r="M325" s="217"/>
      <c r="N325" s="217"/>
    </row>
    <row r="326" spans="1:14" ht="15.2" customHeight="1" x14ac:dyDescent="0.2">
      <c r="A326" s="28"/>
      <c r="B326" s="28"/>
      <c r="C326" s="178">
        <v>621000</v>
      </c>
      <c r="D326" s="104">
        <v>41</v>
      </c>
      <c r="E326" s="104" t="s">
        <v>686</v>
      </c>
      <c r="F326" s="299">
        <v>0</v>
      </c>
      <c r="G326" s="335">
        <v>0</v>
      </c>
      <c r="H326" s="189">
        <v>594.15</v>
      </c>
      <c r="I326" s="212">
        <v>0</v>
      </c>
      <c r="J326" s="378">
        <v>595</v>
      </c>
      <c r="K326" s="217"/>
      <c r="L326" s="217"/>
      <c r="M326" s="217"/>
      <c r="N326" s="217"/>
    </row>
    <row r="327" spans="1:14" ht="15.2" customHeight="1" x14ac:dyDescent="0.2">
      <c r="C327" s="181" t="s">
        <v>687</v>
      </c>
      <c r="D327" s="124">
        <v>41</v>
      </c>
      <c r="E327" s="104" t="s">
        <v>688</v>
      </c>
      <c r="F327" s="323">
        <v>0</v>
      </c>
      <c r="G327" s="341">
        <v>0</v>
      </c>
      <c r="H327" s="357">
        <v>1700</v>
      </c>
      <c r="I327" s="212">
        <v>0</v>
      </c>
      <c r="J327" s="382">
        <v>1700</v>
      </c>
      <c r="K327" s="217"/>
      <c r="L327" s="217"/>
      <c r="M327" s="217"/>
      <c r="N327" s="217"/>
    </row>
    <row r="328" spans="1:14" ht="15.2" customHeight="1" x14ac:dyDescent="0.2">
      <c r="A328" s="28"/>
      <c r="B328" s="28"/>
      <c r="C328" s="178">
        <v>635006</v>
      </c>
      <c r="D328" s="104">
        <v>41</v>
      </c>
      <c r="E328" s="123" t="s">
        <v>845</v>
      </c>
      <c r="F328" s="299">
        <v>0</v>
      </c>
      <c r="G328" s="335">
        <v>0</v>
      </c>
      <c r="H328" s="189">
        <v>518.76</v>
      </c>
      <c r="I328" s="212">
        <v>0</v>
      </c>
      <c r="J328" s="378">
        <v>1000</v>
      </c>
      <c r="K328" s="217"/>
      <c r="L328" s="217"/>
      <c r="M328" s="217"/>
      <c r="N328" s="217"/>
    </row>
    <row r="329" spans="1:14" ht="15.2" customHeight="1" x14ac:dyDescent="0.2">
      <c r="A329" s="28"/>
      <c r="B329" s="28"/>
      <c r="C329" s="178">
        <v>633006</v>
      </c>
      <c r="D329" s="104">
        <v>41</v>
      </c>
      <c r="E329" s="104" t="s">
        <v>746</v>
      </c>
      <c r="F329" s="299">
        <v>0</v>
      </c>
      <c r="G329" s="335">
        <v>0</v>
      </c>
      <c r="H329" s="189">
        <v>268.10000000000002</v>
      </c>
      <c r="I329" s="212">
        <v>0</v>
      </c>
      <c r="J329" s="378">
        <v>500</v>
      </c>
      <c r="K329" s="217"/>
      <c r="L329" s="217"/>
      <c r="M329" s="217"/>
      <c r="N329" s="217"/>
    </row>
    <row r="330" spans="1:14" ht="15.2" customHeight="1" x14ac:dyDescent="0.2">
      <c r="A330" s="28"/>
      <c r="B330" s="28"/>
      <c r="C330" s="178" t="s">
        <v>162</v>
      </c>
      <c r="D330" s="104">
        <v>41</v>
      </c>
      <c r="E330" s="104" t="s">
        <v>747</v>
      </c>
      <c r="F330" s="299">
        <v>1</v>
      </c>
      <c r="G330" s="335">
        <v>1</v>
      </c>
      <c r="H330" s="189">
        <v>1</v>
      </c>
      <c r="I330" s="212">
        <f t="shared" si="24"/>
        <v>100</v>
      </c>
      <c r="J330" s="378">
        <v>1</v>
      </c>
      <c r="K330" s="217"/>
      <c r="L330" s="217"/>
      <c r="M330" s="217"/>
      <c r="N330" s="217"/>
    </row>
    <row r="331" spans="1:14" ht="15.2" customHeight="1" x14ac:dyDescent="0.2">
      <c r="A331" s="28"/>
      <c r="B331" s="28"/>
      <c r="C331" s="178" t="s">
        <v>748</v>
      </c>
      <c r="D331" s="104">
        <v>41</v>
      </c>
      <c r="E331" s="104" t="s">
        <v>749</v>
      </c>
      <c r="F331" s="299">
        <v>5</v>
      </c>
      <c r="G331" s="335">
        <v>5</v>
      </c>
      <c r="H331" s="189">
        <v>0</v>
      </c>
      <c r="I331" s="212">
        <f t="shared" si="24"/>
        <v>0</v>
      </c>
      <c r="J331" s="378">
        <v>5</v>
      </c>
      <c r="K331" s="217"/>
      <c r="L331" s="217"/>
      <c r="M331" s="217"/>
      <c r="N331" s="217"/>
    </row>
    <row r="332" spans="1:14" ht="15.2" customHeight="1" x14ac:dyDescent="0.2">
      <c r="A332" s="28"/>
      <c r="B332" s="28"/>
      <c r="C332" s="178">
        <v>634004</v>
      </c>
      <c r="D332" s="104">
        <v>41</v>
      </c>
      <c r="E332" s="104" t="s">
        <v>750</v>
      </c>
      <c r="F332" s="299">
        <v>1000</v>
      </c>
      <c r="G332" s="335">
        <v>1000</v>
      </c>
      <c r="H332" s="189">
        <v>472.8</v>
      </c>
      <c r="I332" s="212">
        <f t="shared" si="24"/>
        <v>47.28</v>
      </c>
      <c r="J332" s="378">
        <v>1000</v>
      </c>
      <c r="K332" s="217"/>
      <c r="L332" s="217"/>
      <c r="M332" s="217"/>
      <c r="N332" s="217"/>
    </row>
    <row r="333" spans="1:14" ht="15.2" customHeight="1" x14ac:dyDescent="0.2">
      <c r="A333" s="31"/>
      <c r="B333" s="28"/>
      <c r="C333" s="178" t="s">
        <v>682</v>
      </c>
      <c r="D333" s="104">
        <v>41</v>
      </c>
      <c r="E333" s="104" t="s">
        <v>683</v>
      </c>
      <c r="F333" s="299">
        <v>0</v>
      </c>
      <c r="G333" s="335">
        <v>0</v>
      </c>
      <c r="H333" s="189">
        <v>235.2</v>
      </c>
      <c r="I333" s="212">
        <v>0</v>
      </c>
      <c r="J333" s="378">
        <v>250</v>
      </c>
      <c r="K333" s="217"/>
      <c r="L333" s="217"/>
      <c r="M333" s="217"/>
      <c r="N333" s="217"/>
    </row>
    <row r="334" spans="1:14" ht="15.2" customHeight="1" x14ac:dyDescent="0.2">
      <c r="A334" s="31"/>
      <c r="B334" s="28"/>
      <c r="C334" s="178" t="s">
        <v>788</v>
      </c>
      <c r="D334" s="104">
        <v>41</v>
      </c>
      <c r="E334" s="104" t="s">
        <v>1027</v>
      </c>
      <c r="F334" s="299">
        <v>0</v>
      </c>
      <c r="G334" s="335">
        <v>0</v>
      </c>
      <c r="H334" s="189">
        <v>140.68</v>
      </c>
      <c r="I334" s="212">
        <v>0</v>
      </c>
      <c r="J334" s="378">
        <v>200</v>
      </c>
      <c r="K334" s="217"/>
      <c r="L334" s="217"/>
      <c r="M334" s="217"/>
      <c r="N334" s="217"/>
    </row>
    <row r="335" spans="1:14" ht="15.2" customHeight="1" x14ac:dyDescent="0.2">
      <c r="A335" s="31"/>
      <c r="B335" s="28"/>
      <c r="C335" s="178">
        <v>637011</v>
      </c>
      <c r="D335" s="104">
        <v>41</v>
      </c>
      <c r="E335" s="104" t="s">
        <v>984</v>
      </c>
      <c r="F335" s="299">
        <v>0</v>
      </c>
      <c r="G335" s="335">
        <v>0</v>
      </c>
      <c r="H335" s="189">
        <v>327</v>
      </c>
      <c r="I335" s="212">
        <v>0</v>
      </c>
      <c r="J335" s="378">
        <v>327</v>
      </c>
      <c r="K335" s="217"/>
      <c r="L335" s="217"/>
      <c r="M335" s="217"/>
      <c r="N335" s="217"/>
    </row>
    <row r="336" spans="1:14" ht="15.2" customHeight="1" x14ac:dyDescent="0.2">
      <c r="A336" s="31"/>
      <c r="B336" s="28"/>
      <c r="C336" s="178">
        <v>637004</v>
      </c>
      <c r="D336" s="104">
        <v>41</v>
      </c>
      <c r="E336" s="104" t="s">
        <v>980</v>
      </c>
      <c r="F336" s="299">
        <v>0</v>
      </c>
      <c r="G336" s="335">
        <v>0</v>
      </c>
      <c r="H336" s="189">
        <v>200.81</v>
      </c>
      <c r="I336" s="212">
        <v>0</v>
      </c>
      <c r="J336" s="378">
        <v>500</v>
      </c>
      <c r="K336" s="217"/>
      <c r="L336" s="217"/>
      <c r="M336" s="217"/>
      <c r="N336" s="217"/>
    </row>
    <row r="337" spans="1:18" ht="15.2" customHeight="1" x14ac:dyDescent="0.2">
      <c r="A337" s="31"/>
      <c r="B337" s="28"/>
      <c r="C337" s="178">
        <v>637004</v>
      </c>
      <c r="D337" s="104">
        <v>41</v>
      </c>
      <c r="E337" s="104" t="s">
        <v>981</v>
      </c>
      <c r="F337" s="299"/>
      <c r="G337" s="335"/>
      <c r="H337" s="189">
        <v>1253.4100000000001</v>
      </c>
      <c r="I337" s="212">
        <v>0</v>
      </c>
      <c r="J337" s="378">
        <v>4000</v>
      </c>
      <c r="K337" s="217"/>
      <c r="L337" s="217"/>
      <c r="M337" s="217"/>
      <c r="N337" s="217"/>
    </row>
    <row r="338" spans="1:18" ht="15.2" customHeight="1" x14ac:dyDescent="0.2">
      <c r="A338" s="31"/>
      <c r="B338" s="28"/>
      <c r="C338" s="178" t="s">
        <v>772</v>
      </c>
      <c r="D338" s="104">
        <v>41</v>
      </c>
      <c r="E338" s="104" t="s">
        <v>976</v>
      </c>
      <c r="F338" s="299">
        <v>0</v>
      </c>
      <c r="G338" s="335">
        <v>0</v>
      </c>
      <c r="H338" s="189">
        <v>5861.24</v>
      </c>
      <c r="I338" s="212">
        <v>0</v>
      </c>
      <c r="J338" s="378">
        <v>5861</v>
      </c>
      <c r="K338" s="217"/>
      <c r="L338" s="217"/>
      <c r="M338" s="217"/>
      <c r="N338" s="217"/>
    </row>
    <row r="339" spans="1:18" ht="15.2" customHeight="1" x14ac:dyDescent="0.2">
      <c r="A339" s="31"/>
      <c r="B339" s="28"/>
      <c r="C339" s="178">
        <v>635010</v>
      </c>
      <c r="D339" s="104">
        <v>41</v>
      </c>
      <c r="E339" s="104" t="s">
        <v>789</v>
      </c>
      <c r="F339" s="299">
        <v>0</v>
      </c>
      <c r="G339" s="335">
        <v>0</v>
      </c>
      <c r="H339" s="189">
        <v>186</v>
      </c>
      <c r="I339" s="212">
        <v>0</v>
      </c>
      <c r="J339" s="378">
        <v>186</v>
      </c>
      <c r="K339" s="217"/>
      <c r="L339" s="217"/>
      <c r="M339" s="217"/>
      <c r="N339" s="217"/>
    </row>
    <row r="340" spans="1:18" ht="15.2" customHeight="1" x14ac:dyDescent="0.2">
      <c r="A340" s="31"/>
      <c r="B340" s="28"/>
      <c r="C340" s="178">
        <v>637011</v>
      </c>
      <c r="D340" s="104">
        <v>41</v>
      </c>
      <c r="E340" s="104" t="s">
        <v>982</v>
      </c>
      <c r="F340" s="299">
        <v>0</v>
      </c>
      <c r="G340" s="335">
        <v>0</v>
      </c>
      <c r="H340" s="189">
        <v>1800</v>
      </c>
      <c r="I340" s="212">
        <v>0</v>
      </c>
      <c r="J340" s="378">
        <v>1800</v>
      </c>
      <c r="K340" s="217"/>
      <c r="L340" s="217"/>
      <c r="M340" s="217"/>
      <c r="N340" s="217"/>
    </row>
    <row r="341" spans="1:18" ht="15.2" customHeight="1" x14ac:dyDescent="0.2">
      <c r="A341" s="31"/>
      <c r="B341" s="28"/>
      <c r="C341" s="178">
        <v>635006</v>
      </c>
      <c r="D341" s="104">
        <v>41</v>
      </c>
      <c r="E341" s="104" t="s">
        <v>979</v>
      </c>
      <c r="F341" s="299">
        <v>0</v>
      </c>
      <c r="G341" s="335">
        <v>0</v>
      </c>
      <c r="H341" s="189">
        <v>874.9</v>
      </c>
      <c r="I341" s="212">
        <v>0</v>
      </c>
      <c r="J341" s="378">
        <v>875</v>
      </c>
      <c r="K341" s="217"/>
      <c r="L341" s="217"/>
      <c r="M341" s="217"/>
      <c r="N341" s="217"/>
    </row>
    <row r="342" spans="1:18" ht="15.2" customHeight="1" x14ac:dyDescent="0.2">
      <c r="A342" s="31"/>
      <c r="B342" s="28"/>
      <c r="C342" s="178">
        <v>635006</v>
      </c>
      <c r="D342" s="104">
        <v>41</v>
      </c>
      <c r="E342" s="104" t="s">
        <v>978</v>
      </c>
      <c r="F342" s="299">
        <v>0</v>
      </c>
      <c r="G342" s="335">
        <v>0</v>
      </c>
      <c r="H342" s="189">
        <v>9923.36</v>
      </c>
      <c r="I342" s="212">
        <v>0</v>
      </c>
      <c r="J342" s="378">
        <v>9923</v>
      </c>
      <c r="K342" s="217"/>
      <c r="L342" s="217"/>
      <c r="M342" s="217"/>
      <c r="N342" s="217"/>
    </row>
    <row r="343" spans="1:18" ht="15.2" customHeight="1" x14ac:dyDescent="0.2">
      <c r="A343" s="31"/>
      <c r="B343" s="28"/>
      <c r="C343" s="178" t="s">
        <v>974</v>
      </c>
      <c r="D343" s="104">
        <v>41</v>
      </c>
      <c r="E343" s="104" t="s">
        <v>975</v>
      </c>
      <c r="F343" s="299"/>
      <c r="G343" s="335"/>
      <c r="H343" s="189">
        <v>1500</v>
      </c>
      <c r="I343" s="212">
        <v>0</v>
      </c>
      <c r="J343" s="378">
        <v>1500</v>
      </c>
      <c r="K343" s="217"/>
      <c r="L343" s="217"/>
      <c r="M343" s="217"/>
      <c r="N343" s="217"/>
    </row>
    <row r="344" spans="1:18" ht="15.2" customHeight="1" x14ac:dyDescent="0.2">
      <c r="A344" s="31"/>
      <c r="B344" s="28"/>
      <c r="C344" s="178">
        <v>635006</v>
      </c>
      <c r="D344" s="104">
        <v>41</v>
      </c>
      <c r="E344" s="104" t="s">
        <v>977</v>
      </c>
      <c r="F344" s="299"/>
      <c r="G344" s="335"/>
      <c r="H344" s="189">
        <v>890</v>
      </c>
      <c r="I344" s="212">
        <v>0</v>
      </c>
      <c r="J344" s="378">
        <v>890</v>
      </c>
      <c r="K344" s="217"/>
      <c r="L344" s="217"/>
      <c r="M344" s="217"/>
      <c r="N344" s="217"/>
    </row>
    <row r="345" spans="1:18" ht="15.2" customHeight="1" x14ac:dyDescent="0.2">
      <c r="A345" s="31"/>
      <c r="B345" s="28"/>
      <c r="C345" s="178" t="s">
        <v>791</v>
      </c>
      <c r="D345" s="104" t="s">
        <v>933</v>
      </c>
      <c r="E345" s="104" t="s">
        <v>846</v>
      </c>
      <c r="F345" s="299">
        <v>0</v>
      </c>
      <c r="G345" s="335">
        <v>0</v>
      </c>
      <c r="H345" s="189">
        <v>5000</v>
      </c>
      <c r="I345" s="212">
        <v>0</v>
      </c>
      <c r="J345" s="378">
        <v>5000</v>
      </c>
      <c r="K345" s="217"/>
      <c r="L345" s="217"/>
      <c r="M345" s="217"/>
      <c r="N345" s="217"/>
    </row>
    <row r="346" spans="1:18" ht="15.2" customHeight="1" x14ac:dyDescent="0.2">
      <c r="A346" s="31"/>
      <c r="B346" s="28"/>
      <c r="C346" s="178" t="s">
        <v>792</v>
      </c>
      <c r="D346" s="123" t="s">
        <v>1047</v>
      </c>
      <c r="E346" s="104" t="s">
        <v>985</v>
      </c>
      <c r="F346" s="299">
        <v>0</v>
      </c>
      <c r="G346" s="335">
        <v>0</v>
      </c>
      <c r="H346" s="189">
        <v>24491</v>
      </c>
      <c r="I346" s="212">
        <v>0</v>
      </c>
      <c r="J346" s="378">
        <v>34491</v>
      </c>
      <c r="K346" s="217"/>
      <c r="L346" s="217"/>
      <c r="M346" s="217"/>
      <c r="N346" s="217"/>
    </row>
    <row r="347" spans="1:18" ht="15.2" customHeight="1" x14ac:dyDescent="0.2">
      <c r="A347" s="169">
        <v>43833</v>
      </c>
      <c r="B347" s="48" t="s">
        <v>751</v>
      </c>
      <c r="C347" s="40"/>
      <c r="D347" s="30"/>
      <c r="E347" s="30" t="s">
        <v>752</v>
      </c>
      <c r="F347" s="299"/>
      <c r="G347" s="494"/>
      <c r="H347" s="495"/>
      <c r="I347" s="212"/>
      <c r="J347" s="212"/>
      <c r="K347" s="217"/>
      <c r="L347" s="217"/>
      <c r="M347" s="217"/>
      <c r="N347" s="217"/>
    </row>
    <row r="348" spans="1:18" ht="15.2" customHeight="1" x14ac:dyDescent="0.2">
      <c r="A348" s="169"/>
      <c r="B348" s="48"/>
      <c r="C348" s="40"/>
      <c r="D348" s="30"/>
      <c r="E348" s="30" t="s">
        <v>753</v>
      </c>
      <c r="F348" s="299"/>
      <c r="G348" s="494"/>
      <c r="H348" s="495"/>
      <c r="I348" s="212"/>
      <c r="J348" s="212"/>
      <c r="K348" s="217"/>
      <c r="L348" s="217"/>
      <c r="M348" s="217"/>
      <c r="N348" s="217"/>
    </row>
    <row r="349" spans="1:18" ht="15.2" customHeight="1" x14ac:dyDescent="0.2">
      <c r="A349" s="101"/>
      <c r="B349" s="61" t="s">
        <v>754</v>
      </c>
      <c r="C349" s="178">
        <v>637037</v>
      </c>
      <c r="D349" s="104" t="s">
        <v>928</v>
      </c>
      <c r="E349" s="104" t="s">
        <v>969</v>
      </c>
      <c r="F349" s="323"/>
      <c r="G349" s="341"/>
      <c r="H349" s="357">
        <v>4031.37</v>
      </c>
      <c r="I349" s="212">
        <v>0</v>
      </c>
      <c r="J349" s="382">
        <v>4031</v>
      </c>
      <c r="K349" s="217"/>
      <c r="L349" s="217"/>
      <c r="M349" s="217"/>
      <c r="N349" s="217"/>
    </row>
    <row r="350" spans="1:18" ht="15.2" customHeight="1" x14ac:dyDescent="0.2">
      <c r="A350" s="49" t="s">
        <v>345</v>
      </c>
      <c r="B350" s="28"/>
      <c r="C350" s="40"/>
      <c r="D350" s="28"/>
      <c r="E350" s="247" t="s">
        <v>62</v>
      </c>
      <c r="F350" s="300">
        <f>SUM(F279:F349)</f>
        <v>124473</v>
      </c>
      <c r="G350" s="225">
        <f>SUM(G279:G349)</f>
        <v>158908</v>
      </c>
      <c r="H350" s="225">
        <f>SUM(H279:H349)</f>
        <v>155460.15999999997</v>
      </c>
      <c r="I350" s="433">
        <f t="shared" ref="I350:I354" si="25">SUM(H350/G350)*100</f>
        <v>97.830291741133209</v>
      </c>
      <c r="J350" s="379">
        <f>SUM(J279:J349)</f>
        <v>205097</v>
      </c>
      <c r="K350" s="455"/>
      <c r="L350" s="455">
        <f>SUM(G350)</f>
        <v>158908</v>
      </c>
      <c r="M350" s="455">
        <f>SUM(H350)</f>
        <v>155460.15999999997</v>
      </c>
      <c r="N350" s="455">
        <f>SUM(J350)</f>
        <v>205097</v>
      </c>
      <c r="P350" s="3"/>
      <c r="Q350" s="3"/>
      <c r="R350" s="3"/>
    </row>
    <row r="351" spans="1:18" ht="15.2" customHeight="1" x14ac:dyDescent="0.2">
      <c r="A351" s="31"/>
      <c r="B351" s="61" t="s">
        <v>460</v>
      </c>
      <c r="C351" s="175" t="s">
        <v>73</v>
      </c>
      <c r="D351" s="29">
        <v>41</v>
      </c>
      <c r="E351" s="79" t="s">
        <v>510</v>
      </c>
      <c r="F351" s="299"/>
      <c r="G351" s="335"/>
      <c r="H351" s="189">
        <v>736</v>
      </c>
      <c r="I351" s="212">
        <v>0</v>
      </c>
      <c r="J351" s="378">
        <v>736</v>
      </c>
      <c r="K351" s="217"/>
      <c r="L351" s="217"/>
      <c r="M351" s="217"/>
      <c r="N351" s="217"/>
    </row>
    <row r="352" spans="1:18" ht="15.2" customHeight="1" x14ac:dyDescent="0.2">
      <c r="A352" s="28"/>
      <c r="B352" s="28"/>
      <c r="C352" s="40">
        <v>632002</v>
      </c>
      <c r="D352" s="28">
        <v>41</v>
      </c>
      <c r="E352" s="101" t="s">
        <v>625</v>
      </c>
      <c r="F352" s="299">
        <v>10</v>
      </c>
      <c r="G352" s="335">
        <v>10</v>
      </c>
      <c r="H352" s="189">
        <v>5.14</v>
      </c>
      <c r="I352" s="212">
        <f t="shared" si="25"/>
        <v>51.4</v>
      </c>
      <c r="J352" s="378">
        <v>10</v>
      </c>
      <c r="K352" s="217"/>
      <c r="L352" s="217"/>
      <c r="M352" s="217"/>
      <c r="N352" s="217"/>
    </row>
    <row r="353" spans="1:18" ht="15.2" customHeight="1" x14ac:dyDescent="0.2">
      <c r="A353" s="31"/>
      <c r="B353" s="29"/>
      <c r="C353" s="172" t="s">
        <v>106</v>
      </c>
      <c r="D353" s="28">
        <v>41</v>
      </c>
      <c r="E353" s="102" t="s">
        <v>755</v>
      </c>
      <c r="F353" s="299"/>
      <c r="G353" s="335"/>
      <c r="H353" s="189">
        <v>241.99</v>
      </c>
      <c r="I353" s="212">
        <v>0</v>
      </c>
      <c r="J353" s="378">
        <v>242</v>
      </c>
      <c r="K353" s="217"/>
      <c r="L353" s="217"/>
      <c r="M353" s="217"/>
      <c r="N353" s="217"/>
    </row>
    <row r="354" spans="1:18" ht="15.2" customHeight="1" x14ac:dyDescent="0.2">
      <c r="A354" s="49" t="s">
        <v>345</v>
      </c>
      <c r="B354" s="28"/>
      <c r="C354" s="40"/>
      <c r="D354" s="28"/>
      <c r="E354" s="247" t="s">
        <v>62</v>
      </c>
      <c r="F354" s="300">
        <f t="shared" ref="F354" si="26">SUM(F351:F353)</f>
        <v>10</v>
      </c>
      <c r="G354" s="225">
        <f>SUM(G351:G353)</f>
        <v>10</v>
      </c>
      <c r="H354" s="225">
        <f>SUM(H351:H353)</f>
        <v>983.13</v>
      </c>
      <c r="I354" s="433">
        <f t="shared" si="25"/>
        <v>9831.3000000000011</v>
      </c>
      <c r="J354" s="379">
        <f>SUM(J351:J353)</f>
        <v>988</v>
      </c>
      <c r="K354" s="455"/>
      <c r="L354" s="455">
        <f>SUM(G354)</f>
        <v>10</v>
      </c>
      <c r="M354" s="455">
        <f>SUM(H354)</f>
        <v>983.13</v>
      </c>
      <c r="N354" s="455">
        <f>SUM(J354)</f>
        <v>988</v>
      </c>
      <c r="P354" s="3"/>
      <c r="Q354" s="3"/>
      <c r="R354" s="3"/>
    </row>
    <row r="355" spans="1:18" s="5" customFormat="1" ht="15.95" customHeight="1" x14ac:dyDescent="0.2">
      <c r="A355" s="50" t="s">
        <v>352</v>
      </c>
      <c r="B355" s="50"/>
      <c r="C355" s="57"/>
      <c r="D355" s="54"/>
      <c r="E355" s="54"/>
      <c r="F355" s="303"/>
      <c r="G355" s="446"/>
      <c r="H355" s="447"/>
      <c r="I355" s="217"/>
      <c r="J355" s="217"/>
      <c r="K355" s="217"/>
      <c r="L355" s="217"/>
      <c r="M355" s="217"/>
      <c r="N355" s="217"/>
    </row>
    <row r="356" spans="1:18" s="2" customFormat="1" ht="15.95" customHeight="1" x14ac:dyDescent="0.2">
      <c r="A356" s="51"/>
      <c r="B356" s="51" t="s">
        <v>353</v>
      </c>
      <c r="C356" s="65"/>
      <c r="D356" s="62"/>
      <c r="E356" s="51"/>
      <c r="F356" s="303"/>
      <c r="G356" s="446"/>
      <c r="H356" s="447"/>
      <c r="I356" s="217"/>
      <c r="J356" s="217"/>
      <c r="K356" s="217"/>
      <c r="L356" s="217"/>
      <c r="M356" s="217"/>
      <c r="N356" s="217"/>
    </row>
    <row r="357" spans="1:18" ht="15.95" customHeight="1" x14ac:dyDescent="0.2">
      <c r="A357" s="52" t="s">
        <v>354</v>
      </c>
      <c r="B357" s="55" t="s">
        <v>140</v>
      </c>
      <c r="C357" s="41"/>
      <c r="D357" s="35"/>
      <c r="E357" s="35" t="s">
        <v>141</v>
      </c>
      <c r="F357" s="299"/>
      <c r="G357" s="335"/>
      <c r="H357" s="189"/>
      <c r="I357" s="212"/>
      <c r="J357" s="378"/>
      <c r="K357" s="217"/>
      <c r="L357" s="217"/>
      <c r="M357" s="217"/>
      <c r="N357" s="217"/>
    </row>
    <row r="358" spans="1:18" ht="15.95" customHeight="1" x14ac:dyDescent="0.2">
      <c r="A358" s="28"/>
      <c r="B358" s="37"/>
      <c r="C358" s="40">
        <v>642014</v>
      </c>
      <c r="D358" s="28">
        <v>41</v>
      </c>
      <c r="E358" s="28" t="s">
        <v>547</v>
      </c>
      <c r="F358" s="299">
        <v>1500</v>
      </c>
      <c r="G358" s="335">
        <v>1500</v>
      </c>
      <c r="H358" s="189">
        <v>3264.4</v>
      </c>
      <c r="I358" s="212">
        <f>SUM(H358/G358)*100</f>
        <v>217.62666666666667</v>
      </c>
      <c r="J358" s="378">
        <v>3264</v>
      </c>
      <c r="K358" s="217"/>
      <c r="L358" s="217"/>
      <c r="M358" s="217"/>
      <c r="N358" s="217"/>
    </row>
    <row r="359" spans="1:18" ht="15.95" customHeight="1" x14ac:dyDescent="0.2">
      <c r="A359" s="28"/>
      <c r="B359" s="168"/>
      <c r="C359" s="178" t="s">
        <v>59</v>
      </c>
      <c r="D359" s="104">
        <v>41</v>
      </c>
      <c r="E359" s="104" t="s">
        <v>790</v>
      </c>
      <c r="F359" s="299">
        <v>2278</v>
      </c>
      <c r="G359" s="335">
        <v>2278</v>
      </c>
      <c r="H359" s="189"/>
      <c r="I359" s="212">
        <f t="shared" ref="I359:I361" si="27">SUM(H359/G359)*100</f>
        <v>0</v>
      </c>
      <c r="J359" s="378">
        <v>2278</v>
      </c>
      <c r="K359" s="217"/>
      <c r="L359" s="217"/>
      <c r="M359" s="217"/>
      <c r="N359" s="217"/>
    </row>
    <row r="360" spans="1:18" ht="15.95" customHeight="1" x14ac:dyDescent="0.2">
      <c r="A360" s="28"/>
      <c r="B360" s="168"/>
      <c r="C360" s="178">
        <v>637004</v>
      </c>
      <c r="D360" s="104">
        <v>41</v>
      </c>
      <c r="E360" s="104" t="s">
        <v>983</v>
      </c>
      <c r="F360" s="299"/>
      <c r="G360" s="335"/>
      <c r="H360" s="189">
        <v>1728</v>
      </c>
      <c r="I360" s="212">
        <v>0</v>
      </c>
      <c r="J360" s="378">
        <v>2000</v>
      </c>
      <c r="K360" s="217"/>
      <c r="L360" s="217"/>
      <c r="M360" s="217"/>
      <c r="N360" s="217"/>
    </row>
    <row r="361" spans="1:18" ht="15.95" customHeight="1" x14ac:dyDescent="0.2">
      <c r="A361" s="83" t="s">
        <v>354</v>
      </c>
      <c r="B361" s="28"/>
      <c r="C361" s="40"/>
      <c r="D361" s="28"/>
      <c r="E361" s="247" t="s">
        <v>62</v>
      </c>
      <c r="F361" s="300">
        <f>SUM(F358:F360)</f>
        <v>3778</v>
      </c>
      <c r="G361" s="225">
        <f>SUM(G358:G360)</f>
        <v>3778</v>
      </c>
      <c r="H361" s="225">
        <f>SUM(H358:H360)</f>
        <v>4992.3999999999996</v>
      </c>
      <c r="I361" s="433">
        <f t="shared" si="27"/>
        <v>132.14399152990998</v>
      </c>
      <c r="J361" s="500">
        <f>SUM(J358:J360)</f>
        <v>7542</v>
      </c>
      <c r="K361" s="218"/>
      <c r="L361" s="218">
        <f>SUM(G361)</f>
        <v>3778</v>
      </c>
      <c r="M361" s="218">
        <f>SUM(H361)</f>
        <v>4992.3999999999996</v>
      </c>
      <c r="N361" s="218">
        <f>SUM(J361)</f>
        <v>7542</v>
      </c>
      <c r="P361" s="3"/>
      <c r="Q361" s="3"/>
      <c r="R361" s="3"/>
    </row>
    <row r="362" spans="1:18" s="5" customFormat="1" ht="15.95" customHeight="1" x14ac:dyDescent="0.2">
      <c r="A362" s="36" t="s">
        <v>263</v>
      </c>
      <c r="B362" s="36"/>
      <c r="C362" s="56"/>
      <c r="D362" s="42"/>
      <c r="E362" s="42"/>
      <c r="F362" s="303"/>
      <c r="G362" s="446"/>
      <c r="H362" s="447"/>
      <c r="I362" s="217"/>
      <c r="J362" s="217"/>
      <c r="K362" s="217"/>
      <c r="L362" s="217"/>
      <c r="M362" s="217"/>
      <c r="N362" s="217"/>
    </row>
    <row r="363" spans="1:18" s="2" customFormat="1" ht="15.95" customHeight="1" x14ac:dyDescent="0.2">
      <c r="A363" s="51"/>
      <c r="B363" s="51" t="s">
        <v>355</v>
      </c>
      <c r="C363" s="65"/>
      <c r="D363" s="62"/>
      <c r="E363" s="51"/>
      <c r="F363" s="303"/>
      <c r="G363" s="446"/>
      <c r="H363" s="447"/>
      <c r="I363" s="217"/>
      <c r="J363" s="217"/>
      <c r="K363" s="217"/>
      <c r="L363" s="217"/>
      <c r="M363" s="217"/>
      <c r="N363" s="217"/>
    </row>
    <row r="364" spans="1:18" ht="15.95" customHeight="1" x14ac:dyDescent="0.2">
      <c r="A364" s="31"/>
      <c r="B364" s="55" t="s">
        <v>142</v>
      </c>
      <c r="C364" s="41"/>
      <c r="D364" s="35"/>
      <c r="E364" s="35" t="s">
        <v>143</v>
      </c>
      <c r="F364" s="299"/>
      <c r="G364" s="335"/>
      <c r="H364" s="189"/>
      <c r="I364" s="212"/>
      <c r="J364" s="378"/>
      <c r="K364" s="217"/>
      <c r="L364" s="217"/>
      <c r="M364" s="217"/>
      <c r="N364" s="217"/>
    </row>
    <row r="365" spans="1:18" ht="15.95" customHeight="1" x14ac:dyDescent="0.2">
      <c r="A365" s="28"/>
      <c r="B365" s="37"/>
      <c r="C365" s="173">
        <v>632001</v>
      </c>
      <c r="D365" s="28">
        <v>41</v>
      </c>
      <c r="E365" s="28" t="s">
        <v>492</v>
      </c>
      <c r="F365" s="299">
        <v>3000</v>
      </c>
      <c r="G365" s="335">
        <v>3000</v>
      </c>
      <c r="H365" s="189">
        <v>3646.73</v>
      </c>
      <c r="I365" s="212">
        <f>SUM(H365/G365)*100</f>
        <v>121.55766666666668</v>
      </c>
      <c r="J365" s="378">
        <v>3647</v>
      </c>
      <c r="K365" s="217"/>
      <c r="L365" s="217"/>
      <c r="M365" s="217"/>
      <c r="N365" s="217"/>
    </row>
    <row r="366" spans="1:18" ht="15.95" customHeight="1" x14ac:dyDescent="0.2">
      <c r="A366" s="28"/>
      <c r="B366" s="37"/>
      <c r="C366" s="173" t="s">
        <v>25</v>
      </c>
      <c r="D366" s="101">
        <v>41</v>
      </c>
      <c r="E366" s="101" t="s">
        <v>756</v>
      </c>
      <c r="F366" s="299">
        <v>500</v>
      </c>
      <c r="G366" s="335">
        <v>500</v>
      </c>
      <c r="H366" s="189"/>
      <c r="I366" s="212">
        <f t="shared" ref="I366:I385" si="28">SUM(H366/G366)*100</f>
        <v>0</v>
      </c>
      <c r="J366" s="378">
        <v>0</v>
      </c>
      <c r="K366" s="217"/>
      <c r="L366" s="217"/>
      <c r="M366" s="217"/>
      <c r="N366" s="217"/>
    </row>
    <row r="367" spans="1:18" ht="15.95" customHeight="1" x14ac:dyDescent="0.2">
      <c r="A367" s="28"/>
      <c r="B367" s="37"/>
      <c r="C367" s="173" t="s">
        <v>72</v>
      </c>
      <c r="D367" s="101">
        <v>41</v>
      </c>
      <c r="E367" s="101" t="s">
        <v>804</v>
      </c>
      <c r="F367" s="299">
        <v>1585</v>
      </c>
      <c r="G367" s="335">
        <v>1585</v>
      </c>
      <c r="H367" s="189">
        <v>3528.72</v>
      </c>
      <c r="I367" s="212">
        <f t="shared" si="28"/>
        <v>222.63217665615142</v>
      </c>
      <c r="J367" s="378">
        <v>4000</v>
      </c>
      <c r="K367" s="217"/>
      <c r="L367" s="217"/>
      <c r="M367" s="217"/>
      <c r="N367" s="217"/>
    </row>
    <row r="368" spans="1:18" ht="15.95" customHeight="1" x14ac:dyDescent="0.2">
      <c r="A368" s="28"/>
      <c r="B368" s="37"/>
      <c r="C368" s="173">
        <v>632002</v>
      </c>
      <c r="D368" s="101">
        <v>41</v>
      </c>
      <c r="E368" s="101" t="s">
        <v>995</v>
      </c>
      <c r="F368" s="299"/>
      <c r="G368" s="335"/>
      <c r="H368" s="189">
        <v>53.94</v>
      </c>
      <c r="I368" s="212">
        <v>0</v>
      </c>
      <c r="J368" s="378">
        <v>100</v>
      </c>
      <c r="K368" s="217"/>
      <c r="L368" s="217"/>
      <c r="M368" s="217"/>
      <c r="N368" s="217"/>
    </row>
    <row r="369" spans="1:14" ht="15.95" customHeight="1" x14ac:dyDescent="0.2">
      <c r="A369" s="28"/>
      <c r="B369" s="37"/>
      <c r="C369" s="173" t="s">
        <v>120</v>
      </c>
      <c r="D369" s="28">
        <v>41</v>
      </c>
      <c r="E369" s="28" t="s">
        <v>596</v>
      </c>
      <c r="F369" s="299">
        <v>0</v>
      </c>
      <c r="G369" s="335">
        <v>0</v>
      </c>
      <c r="H369" s="189">
        <v>625.67999999999995</v>
      </c>
      <c r="I369" s="212">
        <v>0</v>
      </c>
      <c r="J369" s="378">
        <v>1000</v>
      </c>
      <c r="K369" s="217"/>
      <c r="L369" s="217"/>
      <c r="M369" s="217"/>
      <c r="N369" s="217"/>
    </row>
    <row r="370" spans="1:14" ht="15.95" customHeight="1" x14ac:dyDescent="0.2">
      <c r="A370" s="28"/>
      <c r="B370" s="37"/>
      <c r="C370" s="178" t="s">
        <v>667</v>
      </c>
      <c r="D370" s="104">
        <v>41</v>
      </c>
      <c r="E370" s="121" t="s">
        <v>668</v>
      </c>
      <c r="F370" s="299">
        <v>8000</v>
      </c>
      <c r="G370" s="335">
        <v>8000</v>
      </c>
      <c r="H370" s="189">
        <v>8000</v>
      </c>
      <c r="I370" s="212">
        <f t="shared" si="28"/>
        <v>100</v>
      </c>
      <c r="J370" s="378">
        <v>8000</v>
      </c>
      <c r="K370" s="217"/>
      <c r="L370" s="217"/>
      <c r="M370" s="217"/>
      <c r="N370" s="217"/>
    </row>
    <row r="371" spans="1:14" ht="15.95" customHeight="1" x14ac:dyDescent="0.2">
      <c r="A371" s="28"/>
      <c r="B371" s="37"/>
      <c r="C371" s="173">
        <v>642002</v>
      </c>
      <c r="D371" s="28">
        <v>41</v>
      </c>
      <c r="E371" s="28" t="s">
        <v>144</v>
      </c>
      <c r="F371" s="299">
        <v>30000</v>
      </c>
      <c r="G371" s="335">
        <v>30000</v>
      </c>
      <c r="H371" s="189">
        <v>22500</v>
      </c>
      <c r="I371" s="212">
        <f t="shared" si="28"/>
        <v>75</v>
      </c>
      <c r="J371" s="378">
        <v>30000</v>
      </c>
      <c r="K371" s="217"/>
      <c r="L371" s="217"/>
      <c r="M371" s="217"/>
      <c r="N371" s="217"/>
    </row>
    <row r="372" spans="1:14" ht="15.95" customHeight="1" x14ac:dyDescent="0.2">
      <c r="A372" s="28"/>
      <c r="B372" s="37"/>
      <c r="C372" s="173">
        <v>642002</v>
      </c>
      <c r="D372" s="28">
        <v>41</v>
      </c>
      <c r="E372" s="28" t="s">
        <v>591</v>
      </c>
      <c r="F372" s="299">
        <v>720</v>
      </c>
      <c r="G372" s="335">
        <v>720</v>
      </c>
      <c r="H372" s="189">
        <v>720</v>
      </c>
      <c r="I372" s="212">
        <f t="shared" si="28"/>
        <v>100</v>
      </c>
      <c r="J372" s="378">
        <v>720</v>
      </c>
      <c r="K372" s="217"/>
      <c r="L372" s="217"/>
      <c r="M372" s="217"/>
      <c r="N372" s="217"/>
    </row>
    <row r="373" spans="1:14" ht="15.95" customHeight="1" x14ac:dyDescent="0.2">
      <c r="A373" s="28"/>
      <c r="B373" s="37"/>
      <c r="C373" s="173">
        <v>642007</v>
      </c>
      <c r="D373" s="28">
        <v>41</v>
      </c>
      <c r="E373" s="28" t="s">
        <v>597</v>
      </c>
      <c r="F373" s="299">
        <v>6000</v>
      </c>
      <c r="G373" s="335">
        <v>6000</v>
      </c>
      <c r="H373" s="189">
        <v>6000</v>
      </c>
      <c r="I373" s="212">
        <f t="shared" si="28"/>
        <v>100</v>
      </c>
      <c r="J373" s="378">
        <v>6000</v>
      </c>
      <c r="K373" s="217"/>
      <c r="L373" s="217"/>
      <c r="M373" s="217"/>
      <c r="N373" s="217"/>
    </row>
    <row r="374" spans="1:14" ht="15.95" customHeight="1" x14ac:dyDescent="0.2">
      <c r="A374" s="28"/>
      <c r="B374" s="37"/>
      <c r="C374" s="173" t="s">
        <v>489</v>
      </c>
      <c r="D374" s="28">
        <v>41</v>
      </c>
      <c r="E374" s="28" t="s">
        <v>490</v>
      </c>
      <c r="F374" s="299">
        <v>19000</v>
      </c>
      <c r="G374" s="335">
        <v>19000</v>
      </c>
      <c r="H374" s="189">
        <v>14250</v>
      </c>
      <c r="I374" s="212">
        <f t="shared" si="28"/>
        <v>75</v>
      </c>
      <c r="J374" s="378">
        <v>19000</v>
      </c>
      <c r="K374" s="217"/>
      <c r="L374" s="217"/>
      <c r="M374" s="217"/>
      <c r="N374" s="217"/>
    </row>
    <row r="375" spans="1:14" ht="15.95" customHeight="1" x14ac:dyDescent="0.2">
      <c r="A375" s="28"/>
      <c r="B375" s="37"/>
      <c r="C375" s="173" t="s">
        <v>40</v>
      </c>
      <c r="D375" s="28">
        <v>41</v>
      </c>
      <c r="E375" s="28" t="s">
        <v>427</v>
      </c>
      <c r="F375" s="299">
        <v>1100</v>
      </c>
      <c r="G375" s="335">
        <v>1100</v>
      </c>
      <c r="H375" s="189">
        <v>1345.9</v>
      </c>
      <c r="I375" s="212">
        <f t="shared" si="28"/>
        <v>122.35454545454547</v>
      </c>
      <c r="J375" s="378">
        <v>1346</v>
      </c>
      <c r="K375" s="217"/>
      <c r="L375" s="217"/>
      <c r="M375" s="217"/>
      <c r="N375" s="217"/>
    </row>
    <row r="376" spans="1:14" ht="15.95" customHeight="1" x14ac:dyDescent="0.2">
      <c r="A376" s="28"/>
      <c r="B376" s="28"/>
      <c r="C376" s="173">
        <v>631001</v>
      </c>
      <c r="D376" s="28">
        <v>41</v>
      </c>
      <c r="E376" s="28" t="s">
        <v>5</v>
      </c>
      <c r="F376" s="299">
        <v>200</v>
      </c>
      <c r="G376" s="335">
        <v>200</v>
      </c>
      <c r="H376" s="189">
        <v>235</v>
      </c>
      <c r="I376" s="212">
        <f t="shared" si="28"/>
        <v>117.5</v>
      </c>
      <c r="J376" s="378">
        <v>235</v>
      </c>
      <c r="K376" s="217"/>
      <c r="L376" s="217"/>
      <c r="M376" s="217"/>
      <c r="N376" s="217"/>
    </row>
    <row r="377" spans="1:14" ht="15.95" customHeight="1" x14ac:dyDescent="0.2">
      <c r="A377" s="28"/>
      <c r="B377" s="28"/>
      <c r="C377" s="173" t="s">
        <v>805</v>
      </c>
      <c r="D377" s="28">
        <v>41</v>
      </c>
      <c r="E377" s="101" t="s">
        <v>806</v>
      </c>
      <c r="F377" s="299">
        <v>6500</v>
      </c>
      <c r="G377" s="335">
        <v>6500</v>
      </c>
      <c r="H377" s="189">
        <v>6500</v>
      </c>
      <c r="I377" s="212">
        <f t="shared" si="28"/>
        <v>100</v>
      </c>
      <c r="J377" s="378">
        <v>6500</v>
      </c>
      <c r="K377" s="217"/>
      <c r="L377" s="217"/>
      <c r="M377" s="217"/>
      <c r="N377" s="217"/>
    </row>
    <row r="378" spans="1:14" ht="15.95" customHeight="1" x14ac:dyDescent="0.2">
      <c r="A378" s="28"/>
      <c r="B378" s="28"/>
      <c r="C378" s="173">
        <v>637002</v>
      </c>
      <c r="D378" s="28">
        <v>41</v>
      </c>
      <c r="E378" s="101" t="s">
        <v>638</v>
      </c>
      <c r="F378" s="299">
        <v>1000</v>
      </c>
      <c r="G378" s="335">
        <v>1000</v>
      </c>
      <c r="H378" s="189"/>
      <c r="I378" s="212">
        <f t="shared" si="28"/>
        <v>0</v>
      </c>
      <c r="J378" s="378">
        <v>1000</v>
      </c>
      <c r="K378" s="217"/>
      <c r="L378" s="217"/>
      <c r="M378" s="217"/>
      <c r="N378" s="217"/>
    </row>
    <row r="379" spans="1:14" ht="15.95" customHeight="1" x14ac:dyDescent="0.2">
      <c r="A379" s="28"/>
      <c r="B379" s="28"/>
      <c r="C379" s="173">
        <v>642002</v>
      </c>
      <c r="D379" s="101">
        <v>41</v>
      </c>
      <c r="E379" s="101" t="s">
        <v>765</v>
      </c>
      <c r="F379" s="324">
        <v>1000</v>
      </c>
      <c r="G379" s="342">
        <v>1000</v>
      </c>
      <c r="H379" s="358">
        <v>1000</v>
      </c>
      <c r="I379" s="212">
        <f t="shared" si="28"/>
        <v>100</v>
      </c>
      <c r="J379" s="473">
        <v>1000</v>
      </c>
      <c r="K379" s="217"/>
      <c r="L379" s="217"/>
      <c r="M379" s="217"/>
      <c r="N379" s="217"/>
    </row>
    <row r="380" spans="1:14" ht="15.95" customHeight="1" x14ac:dyDescent="0.2">
      <c r="A380" s="28"/>
      <c r="B380" s="28"/>
      <c r="C380" s="178">
        <v>633006</v>
      </c>
      <c r="D380" s="104">
        <v>41</v>
      </c>
      <c r="E380" s="104" t="s">
        <v>637</v>
      </c>
      <c r="F380" s="324">
        <v>200</v>
      </c>
      <c r="G380" s="342">
        <v>200</v>
      </c>
      <c r="H380" s="358"/>
      <c r="I380" s="212">
        <f t="shared" si="28"/>
        <v>0</v>
      </c>
      <c r="J380" s="473">
        <v>200</v>
      </c>
      <c r="K380" s="217"/>
      <c r="L380" s="217"/>
      <c r="M380" s="217"/>
      <c r="N380" s="217"/>
    </row>
    <row r="381" spans="1:14" ht="15.95" customHeight="1" x14ac:dyDescent="0.2">
      <c r="A381" s="28"/>
      <c r="B381" s="28"/>
      <c r="C381" s="173">
        <v>633006</v>
      </c>
      <c r="D381" s="28">
        <v>41</v>
      </c>
      <c r="E381" s="28" t="s">
        <v>599</v>
      </c>
      <c r="F381" s="299">
        <v>500</v>
      </c>
      <c r="G381" s="335">
        <v>500</v>
      </c>
      <c r="H381" s="189">
        <v>903.2</v>
      </c>
      <c r="I381" s="212">
        <f t="shared" si="28"/>
        <v>180.64</v>
      </c>
      <c r="J381" s="378">
        <v>1000</v>
      </c>
      <c r="K381" s="217"/>
      <c r="L381" s="217"/>
      <c r="M381" s="217"/>
      <c r="N381" s="217"/>
    </row>
    <row r="382" spans="1:14" ht="15.95" customHeight="1" x14ac:dyDescent="0.2">
      <c r="A382" s="29"/>
      <c r="B382" s="29"/>
      <c r="C382" s="175">
        <v>633006</v>
      </c>
      <c r="D382" s="29">
        <v>41</v>
      </c>
      <c r="E382" s="28" t="s">
        <v>584</v>
      </c>
      <c r="F382" s="299">
        <v>28</v>
      </c>
      <c r="G382" s="335">
        <v>28</v>
      </c>
      <c r="H382" s="189"/>
      <c r="I382" s="212">
        <f t="shared" si="28"/>
        <v>0</v>
      </c>
      <c r="J382" s="378">
        <v>28</v>
      </c>
      <c r="K382" s="217"/>
      <c r="L382" s="217"/>
      <c r="M382" s="217"/>
      <c r="N382" s="217"/>
    </row>
    <row r="383" spans="1:14" ht="15.95" customHeight="1" x14ac:dyDescent="0.2">
      <c r="A383" s="28"/>
      <c r="B383" s="28"/>
      <c r="C383" s="173" t="s">
        <v>538</v>
      </c>
      <c r="D383" s="28">
        <v>41</v>
      </c>
      <c r="E383" s="28" t="s">
        <v>539</v>
      </c>
      <c r="F383" s="306">
        <v>100</v>
      </c>
      <c r="G383" s="336">
        <v>100</v>
      </c>
      <c r="H383" s="353"/>
      <c r="I383" s="212">
        <f t="shared" si="28"/>
        <v>0</v>
      </c>
      <c r="J383" s="378">
        <v>100</v>
      </c>
      <c r="K383" s="217"/>
      <c r="L383" s="217"/>
      <c r="M383" s="217"/>
      <c r="N383" s="217"/>
    </row>
    <row r="384" spans="1:14" ht="15.95" customHeight="1" x14ac:dyDescent="0.2">
      <c r="A384" s="29"/>
      <c r="B384" s="29"/>
      <c r="C384" s="172">
        <v>637004</v>
      </c>
      <c r="D384" s="29">
        <v>41</v>
      </c>
      <c r="E384" s="28" t="s">
        <v>548</v>
      </c>
      <c r="F384" s="306">
        <v>2000</v>
      </c>
      <c r="G384" s="336">
        <v>2000</v>
      </c>
      <c r="H384" s="353"/>
      <c r="I384" s="212">
        <f t="shared" si="28"/>
        <v>0</v>
      </c>
      <c r="J384" s="378">
        <v>2000</v>
      </c>
      <c r="K384" s="217"/>
      <c r="L384" s="217"/>
      <c r="M384" s="217"/>
      <c r="N384" s="217"/>
    </row>
    <row r="385" spans="1:18" ht="15.95" customHeight="1" x14ac:dyDescent="0.2">
      <c r="A385" s="83" t="s">
        <v>356</v>
      </c>
      <c r="B385" s="28"/>
      <c r="C385" s="40"/>
      <c r="D385" s="28"/>
      <c r="E385" s="247" t="s">
        <v>62</v>
      </c>
      <c r="F385" s="300">
        <f>SUM(F365:F384)</f>
        <v>81433</v>
      </c>
      <c r="G385" s="225">
        <f>SUM(G365:G384)</f>
        <v>81433</v>
      </c>
      <c r="H385" s="225">
        <f>SUM(H365:H384)</f>
        <v>69309.17</v>
      </c>
      <c r="I385" s="433">
        <f t="shared" si="28"/>
        <v>85.111895668832048</v>
      </c>
      <c r="J385" s="379">
        <f>SUM(J365:J384)</f>
        <v>85876</v>
      </c>
      <c r="K385" s="455"/>
      <c r="L385" s="455">
        <f>SUM(G385)</f>
        <v>81433</v>
      </c>
      <c r="M385" s="455">
        <f>SUM(H385)</f>
        <v>69309.17</v>
      </c>
      <c r="N385" s="455">
        <f>SUM(J385)</f>
        <v>85876</v>
      </c>
      <c r="P385" s="3"/>
      <c r="Q385" s="3"/>
      <c r="R385" s="3"/>
    </row>
    <row r="386" spans="1:18" s="5" customFormat="1" ht="15.95" customHeight="1" x14ac:dyDescent="0.2">
      <c r="A386" s="50" t="s">
        <v>263</v>
      </c>
      <c r="B386" s="36"/>
      <c r="C386" s="56"/>
      <c r="D386" s="42"/>
      <c r="E386" s="42"/>
      <c r="F386" s="302"/>
      <c r="G386" s="161"/>
      <c r="H386" s="445"/>
      <c r="I386" s="218"/>
      <c r="J386" s="218"/>
      <c r="K386" s="218"/>
      <c r="L386" s="218"/>
      <c r="M386" s="218"/>
      <c r="N386" s="218"/>
    </row>
    <row r="387" spans="1:18" s="2" customFormat="1" ht="15.95" customHeight="1" x14ac:dyDescent="0.2">
      <c r="A387" s="51"/>
      <c r="B387" s="51" t="s">
        <v>357</v>
      </c>
      <c r="C387" s="65"/>
      <c r="D387" s="62"/>
      <c r="E387" s="51"/>
      <c r="F387" s="303"/>
      <c r="G387" s="446"/>
      <c r="H387" s="447"/>
      <c r="I387" s="217"/>
      <c r="J387" s="217"/>
      <c r="K387" s="217"/>
      <c r="L387" s="217"/>
      <c r="M387" s="217"/>
      <c r="N387" s="217"/>
    </row>
    <row r="388" spans="1:18" ht="15" customHeight="1" x14ac:dyDescent="0.2">
      <c r="A388" s="31"/>
      <c r="B388" s="55" t="s">
        <v>145</v>
      </c>
      <c r="C388" s="41"/>
      <c r="D388" s="35"/>
      <c r="E388" s="35" t="s">
        <v>146</v>
      </c>
      <c r="F388" s="299"/>
      <c r="G388" s="335"/>
      <c r="H388" s="189"/>
      <c r="I388" s="212"/>
      <c r="J388" s="378"/>
      <c r="K388" s="217"/>
      <c r="L388" s="217"/>
      <c r="M388" s="217"/>
      <c r="N388" s="217"/>
    </row>
    <row r="389" spans="1:18" ht="15" customHeight="1" x14ac:dyDescent="0.2">
      <c r="A389" s="83" t="s">
        <v>358</v>
      </c>
      <c r="B389" s="37"/>
      <c r="C389" s="40">
        <v>632001</v>
      </c>
      <c r="D389" s="28">
        <v>41</v>
      </c>
      <c r="E389" s="28" t="s">
        <v>429</v>
      </c>
      <c r="F389" s="299">
        <v>400</v>
      </c>
      <c r="G389" s="335">
        <v>400</v>
      </c>
      <c r="H389" s="189">
        <v>53.53</v>
      </c>
      <c r="I389" s="212">
        <f>SUM(H389/G389)*100</f>
        <v>13.3825</v>
      </c>
      <c r="J389" s="378">
        <v>54</v>
      </c>
      <c r="K389" s="217"/>
      <c r="L389" s="217"/>
      <c r="M389" s="217"/>
      <c r="N389" s="217"/>
    </row>
    <row r="390" spans="1:18" ht="15" customHeight="1" x14ac:dyDescent="0.2">
      <c r="A390" s="49"/>
      <c r="B390" s="37"/>
      <c r="C390" s="40">
        <v>635006</v>
      </c>
      <c r="D390" s="28">
        <v>41</v>
      </c>
      <c r="E390" s="28" t="s">
        <v>428</v>
      </c>
      <c r="F390" s="306">
        <v>2000</v>
      </c>
      <c r="G390" s="336">
        <v>2000</v>
      </c>
      <c r="H390" s="353">
        <v>379.99</v>
      </c>
      <c r="I390" s="212">
        <f t="shared" ref="I390:I411" si="29">SUM(H390/G390)*100</f>
        <v>18.999500000000001</v>
      </c>
      <c r="J390" s="378">
        <v>2000</v>
      </c>
      <c r="K390" s="217"/>
      <c r="L390" s="217"/>
      <c r="M390" s="217"/>
      <c r="N390" s="217"/>
    </row>
    <row r="391" spans="1:18" ht="15" customHeight="1" x14ac:dyDescent="0.2">
      <c r="A391" s="49"/>
      <c r="B391" s="37"/>
      <c r="C391" s="40" t="s">
        <v>106</v>
      </c>
      <c r="D391" s="28">
        <v>41</v>
      </c>
      <c r="E391" s="101" t="s">
        <v>705</v>
      </c>
      <c r="F391" s="306">
        <v>4000</v>
      </c>
      <c r="G391" s="336">
        <v>4000</v>
      </c>
      <c r="H391" s="353">
        <v>2912.53</v>
      </c>
      <c r="I391" s="212">
        <f t="shared" si="29"/>
        <v>72.813250000000011</v>
      </c>
      <c r="J391" s="378">
        <v>4000</v>
      </c>
      <c r="K391" s="217"/>
      <c r="L391" s="217"/>
      <c r="M391" s="217"/>
      <c r="N391" s="217"/>
    </row>
    <row r="392" spans="1:18" ht="15" customHeight="1" x14ac:dyDescent="0.2">
      <c r="A392" s="49"/>
      <c r="B392" s="37"/>
      <c r="C392" s="173" t="s">
        <v>42</v>
      </c>
      <c r="D392" s="28">
        <v>41</v>
      </c>
      <c r="E392" s="101" t="s">
        <v>664</v>
      </c>
      <c r="F392" s="299">
        <v>200</v>
      </c>
      <c r="G392" s="335">
        <v>200</v>
      </c>
      <c r="H392" s="189">
        <v>8.5</v>
      </c>
      <c r="I392" s="212">
        <f t="shared" si="29"/>
        <v>4.25</v>
      </c>
      <c r="J392" s="378">
        <v>200</v>
      </c>
      <c r="K392" s="217"/>
      <c r="L392" s="217"/>
      <c r="M392" s="217"/>
      <c r="N392" s="217"/>
    </row>
    <row r="393" spans="1:18" ht="15" customHeight="1" x14ac:dyDescent="0.2">
      <c r="A393" s="49"/>
      <c r="B393" s="37"/>
      <c r="C393" s="173" t="s">
        <v>92</v>
      </c>
      <c r="D393" s="28">
        <v>41</v>
      </c>
      <c r="E393" s="101" t="s">
        <v>809</v>
      </c>
      <c r="F393" s="299">
        <v>2000</v>
      </c>
      <c r="G393" s="335">
        <v>2000</v>
      </c>
      <c r="H393" s="189">
        <v>776.57</v>
      </c>
      <c r="I393" s="212">
        <f t="shared" si="29"/>
        <v>38.828500000000005</v>
      </c>
      <c r="J393" s="378">
        <v>2000</v>
      </c>
      <c r="K393" s="217"/>
      <c r="L393" s="217"/>
      <c r="M393" s="217"/>
      <c r="N393" s="217"/>
    </row>
    <row r="394" spans="1:18" ht="15" customHeight="1" x14ac:dyDescent="0.2">
      <c r="A394" s="49"/>
      <c r="B394" s="37"/>
      <c r="C394" s="173" t="s">
        <v>470</v>
      </c>
      <c r="D394" s="28">
        <v>41</v>
      </c>
      <c r="E394" s="28" t="s">
        <v>540</v>
      </c>
      <c r="F394" s="299">
        <v>465</v>
      </c>
      <c r="G394" s="335">
        <v>465</v>
      </c>
      <c r="H394" s="189">
        <v>132</v>
      </c>
      <c r="I394" s="212">
        <f t="shared" si="29"/>
        <v>28.387096774193548</v>
      </c>
      <c r="J394" s="378">
        <v>465</v>
      </c>
      <c r="K394" s="217"/>
      <c r="L394" s="217"/>
      <c r="M394" s="217"/>
      <c r="N394" s="217"/>
    </row>
    <row r="395" spans="1:18" ht="15" customHeight="1" x14ac:dyDescent="0.2">
      <c r="A395" s="49"/>
      <c r="B395" s="37"/>
      <c r="C395" s="173" t="s">
        <v>622</v>
      </c>
      <c r="D395" s="28">
        <v>41</v>
      </c>
      <c r="E395" s="101" t="s">
        <v>707</v>
      </c>
      <c r="F395" s="306">
        <v>1000</v>
      </c>
      <c r="G395" s="336">
        <v>1000</v>
      </c>
      <c r="H395" s="353">
        <v>1337.84</v>
      </c>
      <c r="I395" s="212">
        <f t="shared" si="29"/>
        <v>133.78399999999999</v>
      </c>
      <c r="J395" s="378">
        <v>2000</v>
      </c>
      <c r="K395" s="217"/>
      <c r="L395" s="217"/>
      <c r="M395" s="217"/>
      <c r="N395" s="217"/>
    </row>
    <row r="396" spans="1:18" ht="15" customHeight="1" x14ac:dyDescent="0.2">
      <c r="A396" s="49"/>
      <c r="B396" s="37"/>
      <c r="C396" s="173" t="s">
        <v>44</v>
      </c>
      <c r="D396" s="101">
        <v>41</v>
      </c>
      <c r="E396" s="101" t="s">
        <v>704</v>
      </c>
      <c r="F396" s="306">
        <v>1500</v>
      </c>
      <c r="G396" s="336">
        <v>1500</v>
      </c>
      <c r="H396" s="353">
        <v>283</v>
      </c>
      <c r="I396" s="212">
        <f t="shared" si="29"/>
        <v>18.866666666666667</v>
      </c>
      <c r="J396" s="378">
        <v>1500</v>
      </c>
      <c r="K396" s="217"/>
      <c r="L396" s="217"/>
      <c r="M396" s="217"/>
      <c r="N396" s="217"/>
    </row>
    <row r="397" spans="1:18" ht="15" customHeight="1" x14ac:dyDescent="0.2">
      <c r="A397" s="49"/>
      <c r="B397" s="37"/>
      <c r="C397" s="173">
        <v>634004</v>
      </c>
      <c r="D397" s="28">
        <v>41</v>
      </c>
      <c r="E397" s="28" t="s">
        <v>471</v>
      </c>
      <c r="F397" s="306">
        <v>0</v>
      </c>
      <c r="G397" s="336">
        <v>0</v>
      </c>
      <c r="H397" s="353">
        <v>458.4</v>
      </c>
      <c r="I397" s="212">
        <v>0</v>
      </c>
      <c r="J397" s="378">
        <v>458</v>
      </c>
      <c r="K397" s="217"/>
      <c r="L397" s="217"/>
      <c r="M397" s="217"/>
      <c r="N397" s="217"/>
    </row>
    <row r="398" spans="1:18" ht="15" customHeight="1" x14ac:dyDescent="0.2">
      <c r="A398" s="49"/>
      <c r="B398" s="37"/>
      <c r="C398" s="173">
        <v>637005</v>
      </c>
      <c r="D398" s="28">
        <v>41</v>
      </c>
      <c r="E398" s="115" t="s">
        <v>593</v>
      </c>
      <c r="F398" s="306">
        <v>15000</v>
      </c>
      <c r="G398" s="336">
        <v>15000</v>
      </c>
      <c r="H398" s="353">
        <v>5747.5</v>
      </c>
      <c r="I398" s="212">
        <f t="shared" si="29"/>
        <v>38.316666666666663</v>
      </c>
      <c r="J398" s="378">
        <v>14500</v>
      </c>
      <c r="K398" s="217"/>
      <c r="L398" s="217"/>
      <c r="M398" s="217"/>
      <c r="N398" s="217"/>
    </row>
    <row r="399" spans="1:18" ht="15" customHeight="1" x14ac:dyDescent="0.2">
      <c r="A399" s="49"/>
      <c r="B399" s="37"/>
      <c r="C399" s="173" t="s">
        <v>702</v>
      </c>
      <c r="D399" s="28">
        <v>41</v>
      </c>
      <c r="E399" s="115" t="s">
        <v>773</v>
      </c>
      <c r="F399" s="306">
        <v>0</v>
      </c>
      <c r="G399" s="336">
        <v>0</v>
      </c>
      <c r="H399" s="353">
        <v>7971.47</v>
      </c>
      <c r="I399" s="212">
        <v>0</v>
      </c>
      <c r="J399" s="378">
        <v>15000</v>
      </c>
      <c r="K399" s="217"/>
      <c r="L399" s="217"/>
      <c r="M399" s="217"/>
      <c r="N399" s="217"/>
    </row>
    <row r="400" spans="1:18" ht="15" customHeight="1" x14ac:dyDescent="0.2">
      <c r="A400" s="49"/>
      <c r="B400" s="37"/>
      <c r="C400" s="40" t="s">
        <v>770</v>
      </c>
      <c r="D400" s="101">
        <v>41</v>
      </c>
      <c r="E400" s="101" t="s">
        <v>889</v>
      </c>
      <c r="F400" s="306">
        <v>3000</v>
      </c>
      <c r="G400" s="336">
        <v>7479</v>
      </c>
      <c r="H400" s="353"/>
      <c r="I400" s="212">
        <f t="shared" si="29"/>
        <v>0</v>
      </c>
      <c r="J400" s="378">
        <v>7479</v>
      </c>
      <c r="K400" s="217"/>
      <c r="L400" s="217"/>
      <c r="M400" s="217"/>
      <c r="N400" s="217"/>
    </row>
    <row r="401" spans="1:14" ht="15" customHeight="1" x14ac:dyDescent="0.2">
      <c r="A401" s="49"/>
      <c r="B401" s="37"/>
      <c r="C401" s="40" t="s">
        <v>890</v>
      </c>
      <c r="D401" s="101">
        <v>41</v>
      </c>
      <c r="E401" s="101" t="s">
        <v>891</v>
      </c>
      <c r="F401" s="306">
        <v>2000</v>
      </c>
      <c r="G401" s="336">
        <v>2000</v>
      </c>
      <c r="H401" s="353">
        <v>3806.4</v>
      </c>
      <c r="I401" s="212">
        <f t="shared" si="29"/>
        <v>190.32</v>
      </c>
      <c r="J401" s="378">
        <v>3806</v>
      </c>
      <c r="K401" s="217"/>
      <c r="L401" s="217"/>
      <c r="M401" s="217"/>
      <c r="N401" s="217"/>
    </row>
    <row r="402" spans="1:14" ht="15" customHeight="1" x14ac:dyDescent="0.2">
      <c r="A402" s="49"/>
      <c r="B402" s="37"/>
      <c r="C402" s="173" t="s">
        <v>40</v>
      </c>
      <c r="D402" s="28">
        <v>41</v>
      </c>
      <c r="E402" s="28" t="s">
        <v>147</v>
      </c>
      <c r="F402" s="306">
        <v>5000</v>
      </c>
      <c r="G402" s="336">
        <v>5000</v>
      </c>
      <c r="H402" s="353">
        <v>999</v>
      </c>
      <c r="I402" s="212">
        <f t="shared" si="29"/>
        <v>19.98</v>
      </c>
      <c r="J402" s="378">
        <v>5000</v>
      </c>
      <c r="K402" s="217"/>
      <c r="L402" s="217"/>
      <c r="M402" s="217"/>
      <c r="N402" s="217"/>
    </row>
    <row r="403" spans="1:14" ht="15" customHeight="1" x14ac:dyDescent="0.2">
      <c r="A403" s="59"/>
      <c r="B403" s="53"/>
      <c r="C403" s="175" t="s">
        <v>1006</v>
      </c>
      <c r="D403" s="29">
        <v>41</v>
      </c>
      <c r="E403" s="102" t="s">
        <v>1007</v>
      </c>
      <c r="F403" s="306"/>
      <c r="G403" s="336"/>
      <c r="H403" s="353">
        <v>3786.87</v>
      </c>
      <c r="I403" s="212">
        <v>0</v>
      </c>
      <c r="J403" s="378">
        <v>3787</v>
      </c>
      <c r="K403" s="217"/>
      <c r="L403" s="217"/>
      <c r="M403" s="217"/>
      <c r="N403" s="217"/>
    </row>
    <row r="404" spans="1:14" ht="15" customHeight="1" x14ac:dyDescent="0.2">
      <c r="A404" s="59"/>
      <c r="B404" s="53"/>
      <c r="C404" s="175" t="s">
        <v>438</v>
      </c>
      <c r="D404" s="102">
        <v>41</v>
      </c>
      <c r="E404" s="102" t="s">
        <v>757</v>
      </c>
      <c r="F404" s="299">
        <v>1</v>
      </c>
      <c r="G404" s="335">
        <v>1</v>
      </c>
      <c r="H404" s="189">
        <v>1</v>
      </c>
      <c r="I404" s="212">
        <f t="shared" si="29"/>
        <v>100</v>
      </c>
      <c r="J404" s="378">
        <v>1</v>
      </c>
      <c r="K404" s="217"/>
      <c r="L404" s="217"/>
      <c r="M404" s="217"/>
      <c r="N404" s="217"/>
    </row>
    <row r="405" spans="1:14" ht="15" customHeight="1" x14ac:dyDescent="0.2">
      <c r="A405" s="59"/>
      <c r="B405" s="53"/>
      <c r="C405" s="175">
        <v>636002</v>
      </c>
      <c r="D405" s="29">
        <v>41</v>
      </c>
      <c r="E405" s="102" t="s">
        <v>811</v>
      </c>
      <c r="F405" s="299">
        <v>330</v>
      </c>
      <c r="G405" s="335">
        <v>330</v>
      </c>
      <c r="H405" s="189">
        <v>784</v>
      </c>
      <c r="I405" s="212">
        <f t="shared" si="29"/>
        <v>237.57575757575759</v>
      </c>
      <c r="J405" s="378">
        <v>784</v>
      </c>
      <c r="K405" s="217"/>
      <c r="L405" s="217"/>
      <c r="M405" s="217"/>
      <c r="N405" s="217"/>
    </row>
    <row r="406" spans="1:14" ht="15" customHeight="1" x14ac:dyDescent="0.2">
      <c r="A406" s="59"/>
      <c r="B406" s="53"/>
      <c r="C406" s="172">
        <v>633006</v>
      </c>
      <c r="D406" s="29">
        <v>41</v>
      </c>
      <c r="E406" s="102" t="s">
        <v>810</v>
      </c>
      <c r="F406" s="306">
        <v>1800</v>
      </c>
      <c r="G406" s="336">
        <v>1800</v>
      </c>
      <c r="H406" s="353">
        <v>2294.38</v>
      </c>
      <c r="I406" s="212">
        <f t="shared" si="29"/>
        <v>127.46555555555557</v>
      </c>
      <c r="J406" s="378">
        <v>2300</v>
      </c>
      <c r="K406" s="217"/>
      <c r="L406" s="217"/>
      <c r="M406" s="217"/>
      <c r="N406" s="217"/>
    </row>
    <row r="407" spans="1:14" ht="15" customHeight="1" x14ac:dyDescent="0.2">
      <c r="A407" s="59"/>
      <c r="B407" s="53"/>
      <c r="C407" s="172">
        <v>642014</v>
      </c>
      <c r="D407" s="29">
        <v>41</v>
      </c>
      <c r="E407" s="29" t="s">
        <v>604</v>
      </c>
      <c r="F407" s="306">
        <v>3700</v>
      </c>
      <c r="G407" s="336">
        <v>3700</v>
      </c>
      <c r="H407" s="353">
        <v>8300</v>
      </c>
      <c r="I407" s="212">
        <f t="shared" si="29"/>
        <v>224.32432432432435</v>
      </c>
      <c r="J407" s="378">
        <v>8300</v>
      </c>
      <c r="K407" s="217"/>
      <c r="L407" s="217"/>
      <c r="M407" s="217"/>
      <c r="N407" s="217"/>
    </row>
    <row r="408" spans="1:14" ht="15" customHeight="1" x14ac:dyDescent="0.2">
      <c r="A408" s="59"/>
      <c r="B408" s="53"/>
      <c r="C408" s="182" t="s">
        <v>41</v>
      </c>
      <c r="D408" s="105" t="s">
        <v>603</v>
      </c>
      <c r="E408" s="105" t="s">
        <v>812</v>
      </c>
      <c r="F408" s="306">
        <v>0</v>
      </c>
      <c r="G408" s="336">
        <v>0</v>
      </c>
      <c r="H408" s="353">
        <v>0</v>
      </c>
      <c r="I408" s="212">
        <v>0</v>
      </c>
      <c r="J408" s="378">
        <v>500</v>
      </c>
      <c r="K408" s="217"/>
      <c r="L408" s="217"/>
      <c r="M408" s="217"/>
      <c r="N408" s="217"/>
    </row>
    <row r="409" spans="1:14" ht="15" customHeight="1" x14ac:dyDescent="0.2">
      <c r="A409" s="59"/>
      <c r="B409" s="53"/>
      <c r="C409" s="182" t="s">
        <v>72</v>
      </c>
      <c r="D409" s="105">
        <v>41</v>
      </c>
      <c r="E409" s="105" t="s">
        <v>808</v>
      </c>
      <c r="F409" s="306">
        <v>2750</v>
      </c>
      <c r="G409" s="336">
        <v>2750</v>
      </c>
      <c r="H409" s="353">
        <v>3214.29</v>
      </c>
      <c r="I409" s="212">
        <f t="shared" si="29"/>
        <v>116.88327272727273</v>
      </c>
      <c r="J409" s="378">
        <v>4000</v>
      </c>
      <c r="K409" s="217"/>
      <c r="L409" s="217"/>
      <c r="M409" s="217"/>
      <c r="N409" s="217"/>
    </row>
    <row r="410" spans="1:14" ht="15" customHeight="1" x14ac:dyDescent="0.2">
      <c r="A410" s="59"/>
      <c r="B410" s="53"/>
      <c r="C410" s="182" t="s">
        <v>28</v>
      </c>
      <c r="D410" s="105">
        <v>41</v>
      </c>
      <c r="E410" s="105" t="s">
        <v>807</v>
      </c>
      <c r="F410" s="306">
        <v>390</v>
      </c>
      <c r="G410" s="336">
        <v>390</v>
      </c>
      <c r="H410" s="353">
        <v>193.2</v>
      </c>
      <c r="I410" s="212">
        <f t="shared" si="29"/>
        <v>49.53846153846154</v>
      </c>
      <c r="J410" s="378">
        <v>390</v>
      </c>
      <c r="K410" s="217"/>
      <c r="L410" s="217"/>
      <c r="M410" s="217"/>
      <c r="N410" s="217"/>
    </row>
    <row r="411" spans="1:14" ht="15" customHeight="1" x14ac:dyDescent="0.2">
      <c r="A411" s="59"/>
      <c r="B411" s="53"/>
      <c r="C411" s="182" t="s">
        <v>72</v>
      </c>
      <c r="D411" s="105">
        <v>41</v>
      </c>
      <c r="E411" s="105" t="s">
        <v>1028</v>
      </c>
      <c r="F411" s="306">
        <v>1500</v>
      </c>
      <c r="G411" s="336">
        <v>1500</v>
      </c>
      <c r="H411" s="353">
        <v>2505.6</v>
      </c>
      <c r="I411" s="212">
        <f t="shared" si="29"/>
        <v>167.04</v>
      </c>
      <c r="J411" s="378">
        <v>3000</v>
      </c>
      <c r="K411" s="217"/>
      <c r="L411" s="217"/>
      <c r="M411" s="217"/>
      <c r="N411" s="217"/>
    </row>
    <row r="412" spans="1:14" ht="15" customHeight="1" x14ac:dyDescent="0.2">
      <c r="A412" s="59"/>
      <c r="B412" s="53"/>
      <c r="C412" s="182">
        <v>637027</v>
      </c>
      <c r="D412" s="105">
        <v>41</v>
      </c>
      <c r="E412" s="105" t="s">
        <v>1002</v>
      </c>
      <c r="F412" s="306"/>
      <c r="G412" s="336"/>
      <c r="H412" s="353">
        <v>280</v>
      </c>
      <c r="I412" s="212">
        <v>0</v>
      </c>
      <c r="J412" s="378">
        <v>280</v>
      </c>
      <c r="K412" s="217"/>
      <c r="L412" s="217"/>
      <c r="M412" s="217"/>
      <c r="N412" s="217"/>
    </row>
    <row r="413" spans="1:14" ht="15" customHeight="1" x14ac:dyDescent="0.2">
      <c r="A413" s="59"/>
      <c r="B413" s="53"/>
      <c r="C413" s="182">
        <v>621000</v>
      </c>
      <c r="D413" s="105">
        <v>41</v>
      </c>
      <c r="E413" s="105" t="s">
        <v>996</v>
      </c>
      <c r="F413" s="306"/>
      <c r="G413" s="336"/>
      <c r="H413" s="353">
        <v>54.74</v>
      </c>
      <c r="I413" s="212">
        <v>0</v>
      </c>
      <c r="J413" s="378">
        <v>55</v>
      </c>
      <c r="K413" s="217"/>
      <c r="L413" s="217"/>
      <c r="M413" s="217"/>
      <c r="N413" s="217"/>
    </row>
    <row r="414" spans="1:14" ht="15" customHeight="1" x14ac:dyDescent="0.2">
      <c r="A414" s="59"/>
      <c r="B414" s="53"/>
      <c r="C414" s="182">
        <v>637026</v>
      </c>
      <c r="D414" s="105">
        <v>41</v>
      </c>
      <c r="E414" s="105" t="s">
        <v>1003</v>
      </c>
      <c r="F414" s="306"/>
      <c r="G414" s="336"/>
      <c r="H414" s="353">
        <v>1065.3699999999999</v>
      </c>
      <c r="I414" s="212">
        <v>0</v>
      </c>
      <c r="J414" s="378">
        <v>1065</v>
      </c>
      <c r="K414" s="217"/>
      <c r="L414" s="217"/>
      <c r="M414" s="217"/>
      <c r="N414" s="217"/>
    </row>
    <row r="415" spans="1:14" ht="15" customHeight="1" x14ac:dyDescent="0.2">
      <c r="A415" s="59"/>
      <c r="B415" s="53"/>
      <c r="C415" s="182">
        <v>621000</v>
      </c>
      <c r="D415" s="105">
        <v>41</v>
      </c>
      <c r="E415" s="105" t="s">
        <v>997</v>
      </c>
      <c r="F415" s="306"/>
      <c r="G415" s="336"/>
      <c r="H415" s="353">
        <v>477.85</v>
      </c>
      <c r="I415" s="212">
        <v>0</v>
      </c>
      <c r="J415" s="378">
        <v>478</v>
      </c>
      <c r="K415" s="217"/>
      <c r="L415" s="217"/>
      <c r="M415" s="217"/>
      <c r="N415" s="217"/>
    </row>
    <row r="416" spans="1:14" ht="15" customHeight="1" x14ac:dyDescent="0.2">
      <c r="A416" s="59"/>
      <c r="B416" s="53"/>
      <c r="C416" s="182">
        <v>637004</v>
      </c>
      <c r="D416" s="105" t="s">
        <v>925</v>
      </c>
      <c r="E416" s="105" t="s">
        <v>1004</v>
      </c>
      <c r="F416" s="306"/>
      <c r="G416" s="336"/>
      <c r="H416" s="353">
        <v>1960.01</v>
      </c>
      <c r="I416" s="212">
        <v>0</v>
      </c>
      <c r="J416" s="378">
        <v>1960</v>
      </c>
      <c r="K416" s="217"/>
      <c r="L416" s="217"/>
      <c r="M416" s="217"/>
      <c r="N416" s="217"/>
    </row>
    <row r="417" spans="1:18" ht="15" customHeight="1" x14ac:dyDescent="0.2">
      <c r="A417" s="59"/>
      <c r="B417" s="53"/>
      <c r="C417" s="182">
        <v>633016</v>
      </c>
      <c r="D417" s="105">
        <v>41</v>
      </c>
      <c r="E417" s="105" t="s">
        <v>1009</v>
      </c>
      <c r="F417" s="306"/>
      <c r="G417" s="336"/>
      <c r="H417" s="353">
        <v>177.8</v>
      </c>
      <c r="I417" s="212">
        <v>0</v>
      </c>
      <c r="J417" s="378">
        <v>178</v>
      </c>
      <c r="K417" s="217"/>
      <c r="L417" s="217"/>
      <c r="M417" s="217"/>
      <c r="N417" s="217"/>
    </row>
    <row r="418" spans="1:18" ht="15" customHeight="1" x14ac:dyDescent="0.2">
      <c r="A418" s="59"/>
      <c r="B418" s="53"/>
      <c r="C418" s="182">
        <v>637026</v>
      </c>
      <c r="D418" s="105">
        <v>41</v>
      </c>
      <c r="E418" s="105" t="s">
        <v>1001</v>
      </c>
      <c r="F418" s="306"/>
      <c r="G418" s="336"/>
      <c r="H418" s="353">
        <v>2296.8000000000002</v>
      </c>
      <c r="I418" s="212">
        <v>0</v>
      </c>
      <c r="J418" s="378">
        <v>3000</v>
      </c>
      <c r="K418" s="217"/>
      <c r="L418" s="217"/>
      <c r="M418" s="217"/>
      <c r="N418" s="217"/>
    </row>
    <row r="419" spans="1:18" ht="15" customHeight="1" x14ac:dyDescent="0.2">
      <c r="A419" s="59"/>
      <c r="B419" s="53"/>
      <c r="C419" s="182">
        <v>621000</v>
      </c>
      <c r="D419" s="105">
        <v>41</v>
      </c>
      <c r="E419" s="105" t="s">
        <v>998</v>
      </c>
      <c r="F419" s="306"/>
      <c r="G419" s="336"/>
      <c r="H419" s="353">
        <v>802.66</v>
      </c>
      <c r="I419" s="212">
        <v>0</v>
      </c>
      <c r="J419" s="378">
        <v>1000</v>
      </c>
      <c r="K419" s="217"/>
      <c r="L419" s="217"/>
      <c r="M419" s="217"/>
      <c r="N419" s="217"/>
    </row>
    <row r="420" spans="1:18" ht="15" customHeight="1" x14ac:dyDescent="0.2">
      <c r="A420" s="59"/>
      <c r="B420" s="53"/>
      <c r="C420" s="182">
        <v>633006</v>
      </c>
      <c r="D420" s="105">
        <v>41</v>
      </c>
      <c r="E420" s="105" t="s">
        <v>999</v>
      </c>
      <c r="F420" s="306"/>
      <c r="G420" s="336"/>
      <c r="H420" s="353">
        <v>6920.03</v>
      </c>
      <c r="I420" s="212">
        <v>0</v>
      </c>
      <c r="J420" s="378">
        <v>8000</v>
      </c>
      <c r="K420" s="217"/>
      <c r="L420" s="217"/>
      <c r="M420" s="217"/>
      <c r="N420" s="217"/>
    </row>
    <row r="421" spans="1:18" ht="15" customHeight="1" x14ac:dyDescent="0.2">
      <c r="A421" s="59"/>
      <c r="B421" s="53"/>
      <c r="C421" s="182">
        <v>635006</v>
      </c>
      <c r="D421" s="105">
        <v>41</v>
      </c>
      <c r="E421" s="105" t="s">
        <v>1000</v>
      </c>
      <c r="F421" s="306"/>
      <c r="G421" s="336"/>
      <c r="H421" s="353">
        <v>24311.24</v>
      </c>
      <c r="I421" s="212">
        <v>0</v>
      </c>
      <c r="J421" s="378">
        <v>24311</v>
      </c>
      <c r="K421" s="217"/>
      <c r="L421" s="217"/>
      <c r="M421" s="217"/>
      <c r="N421" s="217"/>
    </row>
    <row r="422" spans="1:18" ht="15" customHeight="1" x14ac:dyDescent="0.2">
      <c r="A422" s="59"/>
      <c r="B422" s="53"/>
      <c r="C422" s="182">
        <v>633009</v>
      </c>
      <c r="D422" s="105">
        <v>41</v>
      </c>
      <c r="E422" s="105" t="s">
        <v>1008</v>
      </c>
      <c r="F422" s="306"/>
      <c r="G422" s="336"/>
      <c r="H422" s="353">
        <v>1584.8</v>
      </c>
      <c r="I422" s="212">
        <v>0</v>
      </c>
      <c r="J422" s="378">
        <v>2000</v>
      </c>
      <c r="K422" s="217"/>
      <c r="L422" s="217"/>
      <c r="M422" s="217"/>
      <c r="N422" s="217"/>
    </row>
    <row r="423" spans="1:18" ht="15" customHeight="1" x14ac:dyDescent="0.2">
      <c r="A423" s="59"/>
      <c r="B423" s="53"/>
      <c r="C423" s="182">
        <v>633004</v>
      </c>
      <c r="D423" s="105">
        <v>41</v>
      </c>
      <c r="E423" s="105" t="s">
        <v>1005</v>
      </c>
      <c r="F423" s="306"/>
      <c r="G423" s="336"/>
      <c r="H423" s="353">
        <v>230.9</v>
      </c>
      <c r="I423" s="212">
        <v>0</v>
      </c>
      <c r="J423" s="378">
        <v>231</v>
      </c>
      <c r="K423" s="217"/>
      <c r="L423" s="217"/>
      <c r="M423" s="217"/>
      <c r="N423" s="217"/>
    </row>
    <row r="424" spans="1:18" ht="15" customHeight="1" x14ac:dyDescent="0.2">
      <c r="A424" s="59"/>
      <c r="B424" s="53"/>
      <c r="C424" s="182">
        <v>637005</v>
      </c>
      <c r="D424" s="105">
        <v>41</v>
      </c>
      <c r="E424" s="105" t="s">
        <v>1010</v>
      </c>
      <c r="F424" s="306"/>
      <c r="G424" s="336"/>
      <c r="H424" s="353">
        <v>1382.76</v>
      </c>
      <c r="I424" s="212">
        <v>0</v>
      </c>
      <c r="J424" s="378">
        <v>1383</v>
      </c>
      <c r="K424" s="217"/>
      <c r="L424" s="217"/>
      <c r="M424" s="217"/>
      <c r="N424" s="217"/>
    </row>
    <row r="425" spans="1:18" ht="15" customHeight="1" x14ac:dyDescent="0.2">
      <c r="A425" s="83" t="s">
        <v>358</v>
      </c>
      <c r="B425" s="28"/>
      <c r="C425" s="40"/>
      <c r="D425" s="28"/>
      <c r="E425" s="247" t="s">
        <v>62</v>
      </c>
      <c r="F425" s="300">
        <f>SUM(F389:F411)</f>
        <v>47036</v>
      </c>
      <c r="G425" s="225">
        <f>SUM(G389:G424)</f>
        <v>51515</v>
      </c>
      <c r="H425" s="225">
        <f>SUM(H389:H424)</f>
        <v>87491.03</v>
      </c>
      <c r="I425" s="433">
        <f>SUM(H425/G425)*100</f>
        <v>169.83602834125981</v>
      </c>
      <c r="J425" s="379">
        <f>SUM(J389:J424)</f>
        <v>125465</v>
      </c>
      <c r="K425" s="455"/>
      <c r="L425" s="455">
        <f>SUM(G425)</f>
        <v>51515</v>
      </c>
      <c r="M425" s="455">
        <f>SUM(H425)</f>
        <v>87491.03</v>
      </c>
      <c r="N425" s="455">
        <f>SUM(J425)</f>
        <v>125465</v>
      </c>
      <c r="P425" s="3"/>
      <c r="Q425" s="3"/>
      <c r="R425" s="3"/>
    </row>
    <row r="426" spans="1:18" s="5" customFormat="1" ht="15.95" customHeight="1" x14ac:dyDescent="0.2">
      <c r="A426" s="36" t="s">
        <v>263</v>
      </c>
      <c r="B426" s="63"/>
      <c r="C426" s="64"/>
      <c r="D426" s="42"/>
      <c r="E426" s="42"/>
      <c r="F426" s="303"/>
      <c r="G426" s="446"/>
      <c r="H426" s="447"/>
      <c r="I426" s="217"/>
      <c r="J426" s="217"/>
      <c r="K426" s="217"/>
      <c r="L426" s="217"/>
      <c r="M426" s="217"/>
      <c r="N426" s="217"/>
    </row>
    <row r="427" spans="1:18" s="2" customFormat="1" ht="15.95" customHeight="1" x14ac:dyDescent="0.2">
      <c r="A427" s="51"/>
      <c r="B427" s="51" t="s">
        <v>359</v>
      </c>
      <c r="C427" s="65"/>
      <c r="D427" s="62"/>
      <c r="E427" s="51"/>
      <c r="F427" s="303"/>
      <c r="G427" s="446"/>
      <c r="H427" s="447"/>
      <c r="I427" s="217"/>
      <c r="J427" s="217"/>
      <c r="K427" s="217"/>
      <c r="L427" s="217"/>
      <c r="M427" s="217"/>
      <c r="N427" s="217"/>
    </row>
    <row r="428" spans="1:18" ht="15.95" customHeight="1" x14ac:dyDescent="0.2">
      <c r="A428" s="31"/>
      <c r="B428" s="35" t="s">
        <v>493</v>
      </c>
      <c r="C428" s="41"/>
      <c r="D428" s="35"/>
      <c r="E428" s="35" t="s">
        <v>148</v>
      </c>
      <c r="F428" s="299"/>
      <c r="G428" s="335"/>
      <c r="H428" s="189"/>
      <c r="I428" s="212"/>
      <c r="J428" s="378"/>
      <c r="K428" s="217"/>
      <c r="L428" s="217"/>
      <c r="M428" s="217"/>
      <c r="N428" s="217"/>
    </row>
    <row r="429" spans="1:18" ht="15.95" customHeight="1" x14ac:dyDescent="0.2">
      <c r="A429" s="83" t="s">
        <v>373</v>
      </c>
      <c r="B429" s="37"/>
      <c r="C429" s="40">
        <v>633016</v>
      </c>
      <c r="D429" s="28">
        <v>41</v>
      </c>
      <c r="E429" s="28" t="s">
        <v>472</v>
      </c>
      <c r="F429" s="299">
        <v>319</v>
      </c>
      <c r="G429" s="335">
        <v>319</v>
      </c>
      <c r="H429" s="189">
        <v>257.77</v>
      </c>
      <c r="I429" s="212">
        <f>SUM(H429/G429)*100</f>
        <v>80.805642633228842</v>
      </c>
      <c r="J429" s="378">
        <v>319</v>
      </c>
      <c r="K429" s="217"/>
      <c r="L429" s="217"/>
      <c r="M429" s="217"/>
      <c r="N429" s="217"/>
    </row>
    <row r="430" spans="1:18" ht="15.95" customHeight="1" x14ac:dyDescent="0.2">
      <c r="A430" s="28"/>
      <c r="B430" s="37"/>
      <c r="C430" s="40">
        <v>637027</v>
      </c>
      <c r="D430" s="28">
        <v>41</v>
      </c>
      <c r="E430" s="101" t="s">
        <v>1029</v>
      </c>
      <c r="F430" s="299">
        <v>390</v>
      </c>
      <c r="G430" s="335">
        <v>390</v>
      </c>
      <c r="H430" s="189"/>
      <c r="I430" s="212">
        <f t="shared" ref="I430:I432" si="30">SUM(H430/G430)*100</f>
        <v>0</v>
      </c>
      <c r="J430" s="378">
        <v>0</v>
      </c>
      <c r="K430" s="217"/>
      <c r="L430" s="217"/>
      <c r="M430" s="217"/>
      <c r="N430" s="217"/>
    </row>
    <row r="431" spans="1:18" ht="15.95" customHeight="1" x14ac:dyDescent="0.2">
      <c r="A431" s="28"/>
      <c r="B431" s="37"/>
      <c r="C431" s="40">
        <v>621</v>
      </c>
      <c r="D431" s="28">
        <v>41</v>
      </c>
      <c r="E431" s="28" t="s">
        <v>583</v>
      </c>
      <c r="F431" s="299">
        <v>124</v>
      </c>
      <c r="G431" s="335">
        <v>124</v>
      </c>
      <c r="H431" s="189"/>
      <c r="I431" s="212">
        <f t="shared" si="30"/>
        <v>0</v>
      </c>
      <c r="J431" s="378">
        <v>0</v>
      </c>
      <c r="K431" s="217"/>
      <c r="L431" s="217"/>
      <c r="M431" s="217"/>
      <c r="N431" s="217"/>
    </row>
    <row r="432" spans="1:18" ht="15.95" customHeight="1" x14ac:dyDescent="0.2">
      <c r="A432" s="83" t="s">
        <v>373</v>
      </c>
      <c r="B432" s="28"/>
      <c r="C432" s="40"/>
      <c r="D432" s="28"/>
      <c r="E432" s="247" t="s">
        <v>62</v>
      </c>
      <c r="F432" s="300">
        <f t="shared" ref="F432" si="31">SUM(F429:F431)</f>
        <v>833</v>
      </c>
      <c r="G432" s="225">
        <f>SUM(G429:G431)</f>
        <v>833</v>
      </c>
      <c r="H432" s="225">
        <f>SUM(H429:H431)</f>
        <v>257.77</v>
      </c>
      <c r="I432" s="433">
        <f t="shared" si="30"/>
        <v>30.944777911164461</v>
      </c>
      <c r="J432" s="379">
        <f>SUM(J429:J431)</f>
        <v>319</v>
      </c>
      <c r="K432" s="455"/>
      <c r="L432" s="455">
        <f>SUM(G432)</f>
        <v>833</v>
      </c>
      <c r="M432" s="455">
        <f>SUM(H432)</f>
        <v>257.77</v>
      </c>
      <c r="N432" s="455">
        <f>SUM(J432)</f>
        <v>319</v>
      </c>
      <c r="P432" s="3"/>
      <c r="Q432" s="3"/>
      <c r="R432" s="3"/>
    </row>
    <row r="433" spans="1:18" ht="15.95" customHeight="1" x14ac:dyDescent="0.2">
      <c r="A433" s="496"/>
      <c r="B433" s="42"/>
      <c r="C433" s="56"/>
      <c r="D433" s="42"/>
      <c r="E433" s="492"/>
      <c r="F433" s="470"/>
      <c r="G433" s="455"/>
      <c r="H433" s="455"/>
      <c r="I433" s="471"/>
      <c r="J433" s="455"/>
      <c r="K433" s="455"/>
      <c r="L433" s="455"/>
      <c r="M433" s="455"/>
      <c r="N433" s="455"/>
      <c r="P433" s="3"/>
      <c r="Q433" s="3"/>
      <c r="R433" s="3"/>
    </row>
    <row r="434" spans="1:18" s="5" customFormat="1" ht="15.95" customHeight="1" x14ac:dyDescent="0.2">
      <c r="A434" s="36" t="s">
        <v>269</v>
      </c>
      <c r="B434" s="42"/>
      <c r="C434" s="56"/>
      <c r="D434" s="42"/>
      <c r="E434" s="42"/>
      <c r="F434" s="303"/>
      <c r="G434" s="446"/>
      <c r="H434" s="447"/>
      <c r="I434" s="217"/>
      <c r="J434" s="217"/>
      <c r="K434" s="217"/>
      <c r="L434" s="217"/>
      <c r="M434" s="217"/>
      <c r="N434" s="217"/>
    </row>
    <row r="435" spans="1:18" s="4" customFormat="1" ht="15.95" customHeight="1" x14ac:dyDescent="0.2">
      <c r="A435" s="44" t="s">
        <v>379</v>
      </c>
      <c r="B435" s="51" t="s">
        <v>394</v>
      </c>
      <c r="C435" s="176"/>
      <c r="D435" s="44"/>
      <c r="E435" s="44"/>
      <c r="F435" s="303"/>
      <c r="G435" s="446"/>
      <c r="H435" s="447"/>
      <c r="I435" s="217"/>
      <c r="J435" s="217"/>
      <c r="K435" s="217"/>
      <c r="L435" s="217"/>
      <c r="M435" s="217"/>
      <c r="N435" s="217"/>
    </row>
    <row r="436" spans="1:18" ht="15.95" customHeight="1" x14ac:dyDescent="0.2">
      <c r="A436" s="31"/>
      <c r="B436" s="55" t="s">
        <v>149</v>
      </c>
      <c r="C436" s="41"/>
      <c r="D436" s="35"/>
      <c r="E436" s="35" t="s">
        <v>150</v>
      </c>
      <c r="F436" s="299"/>
      <c r="G436" s="335"/>
      <c r="H436" s="189"/>
      <c r="I436" s="212"/>
      <c r="J436" s="378"/>
      <c r="K436" s="217"/>
      <c r="L436" s="217"/>
      <c r="M436" s="217"/>
      <c r="N436" s="217"/>
    </row>
    <row r="437" spans="1:18" ht="15.95" customHeight="1" x14ac:dyDescent="0.2">
      <c r="A437" s="49" t="s">
        <v>270</v>
      </c>
      <c r="B437" s="37"/>
      <c r="C437" s="40">
        <v>632001</v>
      </c>
      <c r="D437" s="28">
        <v>41</v>
      </c>
      <c r="E437" s="28" t="s">
        <v>151</v>
      </c>
      <c r="F437" s="299">
        <v>3524</v>
      </c>
      <c r="G437" s="335">
        <v>3524</v>
      </c>
      <c r="H437" s="189">
        <v>3789.71</v>
      </c>
      <c r="I437" s="212">
        <f>SUM(H437/G437)*100</f>
        <v>107.54001135073781</v>
      </c>
      <c r="J437" s="378">
        <v>3790</v>
      </c>
      <c r="K437" s="217"/>
      <c r="L437" s="217"/>
      <c r="M437" s="217"/>
      <c r="N437" s="217"/>
    </row>
    <row r="438" spans="1:18" ht="15.95" customHeight="1" x14ac:dyDescent="0.2">
      <c r="A438" s="49"/>
      <c r="B438" s="37"/>
      <c r="C438" s="40">
        <v>632003</v>
      </c>
      <c r="D438" s="28">
        <v>41</v>
      </c>
      <c r="E438" s="28" t="s">
        <v>152</v>
      </c>
      <c r="F438" s="306">
        <v>972</v>
      </c>
      <c r="G438" s="336">
        <v>972</v>
      </c>
      <c r="H438" s="353">
        <v>277.14</v>
      </c>
      <c r="I438" s="212">
        <f t="shared" ref="I438:I441" si="32">SUM(H438/G438)*100</f>
        <v>28.512345679012345</v>
      </c>
      <c r="J438" s="378">
        <v>277</v>
      </c>
      <c r="K438" s="217"/>
      <c r="L438" s="217"/>
      <c r="M438" s="217"/>
      <c r="N438" s="217"/>
    </row>
    <row r="439" spans="1:18" ht="15.95" customHeight="1" x14ac:dyDescent="0.2">
      <c r="A439" s="28"/>
      <c r="B439" s="28"/>
      <c r="C439" s="40">
        <v>635005</v>
      </c>
      <c r="D439" s="28">
        <v>41</v>
      </c>
      <c r="E439" s="101" t="s">
        <v>662</v>
      </c>
      <c r="F439" s="306">
        <v>500</v>
      </c>
      <c r="G439" s="336">
        <v>500</v>
      </c>
      <c r="H439" s="353"/>
      <c r="I439" s="212">
        <f t="shared" si="32"/>
        <v>0</v>
      </c>
      <c r="J439" s="378">
        <v>500</v>
      </c>
      <c r="K439" s="217"/>
      <c r="L439" s="217"/>
      <c r="M439" s="217"/>
      <c r="N439" s="217"/>
    </row>
    <row r="440" spans="1:18" ht="15.95" customHeight="1" x14ac:dyDescent="0.2">
      <c r="A440" s="28"/>
      <c r="B440" s="28"/>
      <c r="C440" s="40" t="s">
        <v>770</v>
      </c>
      <c r="D440" s="28">
        <v>41</v>
      </c>
      <c r="E440" s="101" t="s">
        <v>771</v>
      </c>
      <c r="F440" s="306">
        <v>6000</v>
      </c>
      <c r="G440" s="336">
        <v>6000</v>
      </c>
      <c r="H440" s="353">
        <v>3948</v>
      </c>
      <c r="I440" s="212">
        <f t="shared" si="32"/>
        <v>65.8</v>
      </c>
      <c r="J440" s="378">
        <v>6000</v>
      </c>
      <c r="K440" s="217"/>
      <c r="L440" s="217"/>
      <c r="M440" s="217"/>
      <c r="N440" s="217"/>
    </row>
    <row r="441" spans="1:18" ht="15.95" customHeight="1" x14ac:dyDescent="0.2">
      <c r="A441" s="49" t="s">
        <v>270</v>
      </c>
      <c r="B441" s="28"/>
      <c r="C441" s="40"/>
      <c r="D441" s="28"/>
      <c r="E441" s="247" t="s">
        <v>62</v>
      </c>
      <c r="F441" s="300">
        <f t="shared" ref="F441" si="33">SUM(F437:F440)</f>
        <v>10996</v>
      </c>
      <c r="G441" s="225">
        <f>SUM(G437:G440)</f>
        <v>10996</v>
      </c>
      <c r="H441" s="225">
        <f>SUM(H437:H440)</f>
        <v>8014.85</v>
      </c>
      <c r="I441" s="433">
        <f t="shared" si="32"/>
        <v>72.88877773735905</v>
      </c>
      <c r="J441" s="379">
        <f>SUM(J437:J440)</f>
        <v>10567</v>
      </c>
      <c r="K441" s="455"/>
      <c r="L441" s="455">
        <f>SUM(G441)</f>
        <v>10996</v>
      </c>
      <c r="M441" s="455">
        <f>SUM(H441)</f>
        <v>8014.85</v>
      </c>
      <c r="N441" s="455">
        <f>SUM(J441)</f>
        <v>10567</v>
      </c>
      <c r="P441" s="3"/>
      <c r="Q441" s="3"/>
      <c r="R441" s="3"/>
    </row>
    <row r="442" spans="1:18" s="5" customFormat="1" ht="15.95" customHeight="1" x14ac:dyDescent="0.2">
      <c r="A442" s="36" t="s">
        <v>254</v>
      </c>
      <c r="B442" s="36"/>
      <c r="C442" s="56"/>
      <c r="D442" s="36"/>
      <c r="E442" s="36"/>
      <c r="F442" s="303"/>
      <c r="G442" s="446"/>
      <c r="H442" s="447"/>
      <c r="I442" s="217"/>
      <c r="J442" s="217"/>
      <c r="K442" s="217"/>
      <c r="L442" s="217"/>
      <c r="M442" s="217"/>
      <c r="N442" s="217"/>
    </row>
    <row r="443" spans="1:18" s="4" customFormat="1" ht="15.95" customHeight="1" x14ac:dyDescent="0.2">
      <c r="A443" s="51" t="s">
        <v>395</v>
      </c>
      <c r="B443" s="51" t="s">
        <v>396</v>
      </c>
      <c r="C443" s="65"/>
      <c r="D443" s="51"/>
      <c r="E443" s="51"/>
      <c r="F443" s="303"/>
      <c r="G443" s="446"/>
      <c r="H443" s="447"/>
      <c r="I443" s="217"/>
      <c r="J443" s="217"/>
      <c r="K443" s="217"/>
      <c r="L443" s="217"/>
      <c r="M443" s="217"/>
      <c r="N443" s="217"/>
    </row>
    <row r="444" spans="1:18" ht="15.95" customHeight="1" x14ac:dyDescent="0.2">
      <c r="A444" s="31"/>
      <c r="B444" s="55" t="s">
        <v>153</v>
      </c>
      <c r="C444" s="41"/>
      <c r="D444" s="35"/>
      <c r="E444" s="35" t="s">
        <v>154</v>
      </c>
      <c r="F444" s="299"/>
      <c r="G444" s="335"/>
      <c r="H444" s="189"/>
      <c r="I444" s="212"/>
      <c r="J444" s="378"/>
      <c r="K444" s="217"/>
      <c r="L444" s="217"/>
      <c r="M444" s="217"/>
      <c r="N444" s="217"/>
    </row>
    <row r="445" spans="1:18" ht="15.95" customHeight="1" x14ac:dyDescent="0.2">
      <c r="A445" s="49" t="s">
        <v>360</v>
      </c>
      <c r="B445" s="37"/>
      <c r="C445" s="173" t="s">
        <v>155</v>
      </c>
      <c r="D445" s="28">
        <v>41</v>
      </c>
      <c r="E445" s="28" t="s">
        <v>156</v>
      </c>
      <c r="F445" s="306">
        <v>190</v>
      </c>
      <c r="G445" s="336">
        <v>190</v>
      </c>
      <c r="H445" s="353">
        <v>188.76</v>
      </c>
      <c r="I445" s="212">
        <f>SUM(H445/G445)*100</f>
        <v>99.347368421052636</v>
      </c>
      <c r="J445" s="378">
        <v>189</v>
      </c>
      <c r="K445" s="217"/>
      <c r="L445" s="217"/>
      <c r="M445" s="217"/>
      <c r="N445" s="217"/>
    </row>
    <row r="446" spans="1:18" ht="15.95" customHeight="1" x14ac:dyDescent="0.2">
      <c r="A446" s="28"/>
      <c r="B446" s="37"/>
      <c r="C446" s="173" t="s">
        <v>157</v>
      </c>
      <c r="D446" s="28">
        <v>41</v>
      </c>
      <c r="E446" s="28" t="s">
        <v>541</v>
      </c>
      <c r="F446" s="306">
        <v>158</v>
      </c>
      <c r="G446" s="336">
        <v>158</v>
      </c>
      <c r="H446" s="353">
        <v>396.9</v>
      </c>
      <c r="I446" s="212">
        <f t="shared" ref="I446:I449" si="34">SUM(H446/G446)*100</f>
        <v>251.20253164556962</v>
      </c>
      <c r="J446" s="378">
        <v>397</v>
      </c>
      <c r="K446" s="217"/>
      <c r="L446" s="217"/>
      <c r="M446" s="217"/>
      <c r="N446" s="217"/>
    </row>
    <row r="447" spans="1:18" ht="15.95" customHeight="1" x14ac:dyDescent="0.2">
      <c r="A447" s="28"/>
      <c r="B447" s="37"/>
      <c r="C447" s="173">
        <v>642006</v>
      </c>
      <c r="D447" s="28">
        <v>41</v>
      </c>
      <c r="E447" s="28" t="s">
        <v>158</v>
      </c>
      <c r="F447" s="306">
        <v>5117</v>
      </c>
      <c r="G447" s="336">
        <v>5117</v>
      </c>
      <c r="H447" s="353">
        <v>5121.87</v>
      </c>
      <c r="I447" s="212">
        <f t="shared" si="34"/>
        <v>100.09517295290209</v>
      </c>
      <c r="J447" s="378">
        <v>5122</v>
      </c>
      <c r="K447" s="217"/>
      <c r="L447" s="217"/>
      <c r="M447" s="217"/>
      <c r="N447" s="217"/>
    </row>
    <row r="448" spans="1:18" ht="15.95" customHeight="1" x14ac:dyDescent="0.2">
      <c r="A448" s="28"/>
      <c r="B448" s="37"/>
      <c r="C448" s="173" t="s">
        <v>159</v>
      </c>
      <c r="D448" s="28">
        <v>41</v>
      </c>
      <c r="E448" s="28" t="s">
        <v>605</v>
      </c>
      <c r="F448" s="306">
        <v>0</v>
      </c>
      <c r="G448" s="336">
        <v>0</v>
      </c>
      <c r="H448" s="353">
        <v>0</v>
      </c>
      <c r="I448" s="212">
        <v>0</v>
      </c>
      <c r="J448" s="378">
        <v>0</v>
      </c>
      <c r="K448" s="217"/>
      <c r="L448" s="217"/>
      <c r="M448" s="217"/>
      <c r="N448" s="217"/>
    </row>
    <row r="449" spans="1:18" ht="15.95" customHeight="1" x14ac:dyDescent="0.2">
      <c r="A449" s="49" t="s">
        <v>360</v>
      </c>
      <c r="B449" s="28"/>
      <c r="C449" s="40"/>
      <c r="D449" s="28"/>
      <c r="E449" s="247" t="s">
        <v>62</v>
      </c>
      <c r="F449" s="300">
        <f t="shared" ref="F449" si="35">SUM(F445:F448)</f>
        <v>5465</v>
      </c>
      <c r="G449" s="225">
        <f>SUM(G445:G448)</f>
        <v>5465</v>
      </c>
      <c r="H449" s="225">
        <f>SUM(H445:H448)</f>
        <v>5707.53</v>
      </c>
      <c r="I449" s="433">
        <f t="shared" si="34"/>
        <v>104.43787740164683</v>
      </c>
      <c r="J449" s="379">
        <f>SUM(J445:J448)</f>
        <v>5708</v>
      </c>
      <c r="K449" s="455"/>
      <c r="L449" s="455">
        <f>SUM(G449)</f>
        <v>5465</v>
      </c>
      <c r="M449" s="455">
        <f>SUM(H449)</f>
        <v>5707.53</v>
      </c>
      <c r="N449" s="455">
        <f>SUM(J449)</f>
        <v>5708</v>
      </c>
      <c r="P449" s="3"/>
      <c r="Q449" s="3"/>
      <c r="R449" s="3"/>
    </row>
    <row r="450" spans="1:18" s="5" customFormat="1" ht="15.95" customHeight="1" x14ac:dyDescent="0.2">
      <c r="A450" s="36" t="s">
        <v>271</v>
      </c>
      <c r="B450" s="42"/>
      <c r="C450" s="56"/>
      <c r="D450" s="42"/>
      <c r="E450" s="42"/>
      <c r="F450" s="303"/>
      <c r="G450" s="446"/>
      <c r="H450" s="447"/>
      <c r="I450" s="217"/>
      <c r="J450" s="217"/>
      <c r="K450" s="217"/>
      <c r="L450" s="217"/>
      <c r="M450" s="217"/>
      <c r="N450" s="217"/>
    </row>
    <row r="451" spans="1:18" s="4" customFormat="1" ht="15.95" customHeight="1" x14ac:dyDescent="0.2">
      <c r="A451" s="44" t="s">
        <v>379</v>
      </c>
      <c r="B451" s="51" t="s">
        <v>397</v>
      </c>
      <c r="C451" s="176"/>
      <c r="D451" s="44"/>
      <c r="E451" s="44"/>
      <c r="F451" s="303"/>
      <c r="G451" s="446"/>
      <c r="H451" s="447"/>
      <c r="I451" s="217"/>
      <c r="J451" s="217"/>
      <c r="K451" s="217"/>
      <c r="L451" s="217"/>
      <c r="M451" s="217"/>
      <c r="N451" s="217"/>
    </row>
    <row r="452" spans="1:18" ht="15.6" customHeight="1" x14ac:dyDescent="0.2">
      <c r="A452" s="31"/>
      <c r="B452" s="55" t="s">
        <v>160</v>
      </c>
      <c r="C452" s="41"/>
      <c r="D452" s="35"/>
      <c r="E452" s="35" t="s">
        <v>161</v>
      </c>
      <c r="F452" s="299"/>
      <c r="G452" s="335"/>
      <c r="H452" s="189"/>
      <c r="I452" s="212"/>
      <c r="J452" s="378"/>
      <c r="K452" s="217"/>
      <c r="L452" s="217"/>
      <c r="M452" s="217"/>
      <c r="N452" s="217"/>
    </row>
    <row r="453" spans="1:18" ht="15.6" customHeight="1" x14ac:dyDescent="0.2">
      <c r="A453" s="49" t="s">
        <v>332</v>
      </c>
      <c r="B453" s="33" t="s">
        <v>160</v>
      </c>
      <c r="C453" s="40">
        <v>611.63300000000004</v>
      </c>
      <c r="D453" s="28">
        <v>41</v>
      </c>
      <c r="E453" s="101" t="s">
        <v>1049</v>
      </c>
      <c r="F453" s="299">
        <v>311661</v>
      </c>
      <c r="G453" s="335">
        <v>311661</v>
      </c>
      <c r="H453" s="189">
        <v>219133.88</v>
      </c>
      <c r="I453" s="212">
        <f>SUM(H453/G453)*100</f>
        <v>70.311614221862868</v>
      </c>
      <c r="J453" s="378">
        <v>319407</v>
      </c>
      <c r="K453" s="217"/>
      <c r="L453" s="217"/>
      <c r="M453" s="217"/>
      <c r="N453" s="217"/>
    </row>
    <row r="454" spans="1:18" ht="15.6" customHeight="1" x14ac:dyDescent="0.2">
      <c r="A454" s="49"/>
      <c r="B454" s="55"/>
      <c r="C454" s="395" t="s">
        <v>797</v>
      </c>
      <c r="D454" s="192" t="s">
        <v>928</v>
      </c>
      <c r="E454" s="396" t="s">
        <v>994</v>
      </c>
      <c r="F454" s="397">
        <v>0</v>
      </c>
      <c r="G454" s="398">
        <v>0</v>
      </c>
      <c r="H454" s="399">
        <v>4016.6</v>
      </c>
      <c r="I454" s="212">
        <v>0</v>
      </c>
      <c r="J454" s="472">
        <v>4017</v>
      </c>
      <c r="K454" s="486"/>
      <c r="L454" s="486"/>
      <c r="M454" s="486"/>
      <c r="N454" s="486"/>
    </row>
    <row r="455" spans="1:18" ht="15.6" customHeight="1" x14ac:dyDescent="0.2">
      <c r="A455" s="49"/>
      <c r="B455" s="55"/>
      <c r="C455" s="425">
        <v>637037</v>
      </c>
      <c r="D455" s="192" t="s">
        <v>928</v>
      </c>
      <c r="E455" s="400" t="s">
        <v>1031</v>
      </c>
      <c r="F455" s="397">
        <v>0</v>
      </c>
      <c r="G455" s="398">
        <v>0</v>
      </c>
      <c r="H455" s="399">
        <v>8711</v>
      </c>
      <c r="I455" s="212">
        <v>0</v>
      </c>
      <c r="J455" s="472">
        <v>8711</v>
      </c>
      <c r="K455" s="486"/>
      <c r="L455" s="486"/>
      <c r="M455" s="486"/>
      <c r="N455" s="486"/>
    </row>
    <row r="456" spans="1:18" ht="15.6" customHeight="1" x14ac:dyDescent="0.2">
      <c r="A456" s="49" t="s">
        <v>332</v>
      </c>
      <c r="B456" s="55" t="s">
        <v>160</v>
      </c>
      <c r="C456" s="30">
        <v>630</v>
      </c>
      <c r="D456" s="34">
        <v>111</v>
      </c>
      <c r="E456" s="28" t="s">
        <v>298</v>
      </c>
      <c r="F456" s="306">
        <v>6475</v>
      </c>
      <c r="G456" s="336">
        <v>6475</v>
      </c>
      <c r="H456" s="353">
        <v>17423</v>
      </c>
      <c r="I456" s="212">
        <f t="shared" ref="I456:I469" si="36">SUM(H456/G456)*100</f>
        <v>269.08108108108109</v>
      </c>
      <c r="J456" s="378">
        <v>17423</v>
      </c>
      <c r="K456" s="217"/>
      <c r="L456" s="217"/>
      <c r="M456" s="217"/>
      <c r="N456" s="217"/>
    </row>
    <row r="457" spans="1:18" ht="15.6" customHeight="1" x14ac:dyDescent="0.2">
      <c r="A457" s="49"/>
      <c r="B457" s="55"/>
      <c r="C457" s="30"/>
      <c r="D457" s="122">
        <v>111</v>
      </c>
      <c r="E457" s="105" t="s">
        <v>817</v>
      </c>
      <c r="F457" s="306">
        <v>23000</v>
      </c>
      <c r="G457" s="336">
        <v>23000</v>
      </c>
      <c r="H457" s="353">
        <v>21512.28</v>
      </c>
      <c r="I457" s="212">
        <f t="shared" si="36"/>
        <v>93.531652173913045</v>
      </c>
      <c r="J457" s="378">
        <v>23000</v>
      </c>
      <c r="K457" s="217"/>
      <c r="L457" s="217"/>
      <c r="M457" s="217"/>
      <c r="N457" s="217"/>
    </row>
    <row r="458" spans="1:18" ht="15.6" customHeight="1" x14ac:dyDescent="0.2">
      <c r="A458" s="49"/>
      <c r="B458" s="55"/>
      <c r="C458" s="30"/>
      <c r="D458" s="122">
        <v>111</v>
      </c>
      <c r="E458" s="105" t="s">
        <v>824</v>
      </c>
      <c r="F458" s="306">
        <v>1000</v>
      </c>
      <c r="G458" s="336">
        <v>1000</v>
      </c>
      <c r="H458" s="353">
        <v>0</v>
      </c>
      <c r="I458" s="212">
        <f t="shared" si="36"/>
        <v>0</v>
      </c>
      <c r="J458" s="378">
        <v>0</v>
      </c>
      <c r="K458" s="217"/>
      <c r="L458" s="217"/>
      <c r="M458" s="217"/>
      <c r="N458" s="217"/>
    </row>
    <row r="459" spans="1:18" ht="15.6" customHeight="1" x14ac:dyDescent="0.2">
      <c r="A459" s="49"/>
      <c r="B459" s="55"/>
      <c r="C459" s="30">
        <v>630</v>
      </c>
      <c r="D459" s="122">
        <v>111</v>
      </c>
      <c r="E459" s="105" t="s">
        <v>1032</v>
      </c>
      <c r="F459" s="306"/>
      <c r="G459" s="336">
        <v>9609</v>
      </c>
      <c r="H459" s="353">
        <v>6988.8</v>
      </c>
      <c r="I459" s="212">
        <f t="shared" si="36"/>
        <v>72.731813924445831</v>
      </c>
      <c r="J459" s="378">
        <v>9609</v>
      </c>
      <c r="K459" s="217"/>
      <c r="L459" s="217"/>
      <c r="M459" s="217"/>
      <c r="N459" s="217"/>
    </row>
    <row r="460" spans="1:18" ht="15.6" customHeight="1" x14ac:dyDescent="0.2">
      <c r="A460" s="49"/>
      <c r="B460" s="55"/>
      <c r="C460" s="30" t="s">
        <v>702</v>
      </c>
      <c r="D460" s="34">
        <v>41</v>
      </c>
      <c r="E460" s="101" t="s">
        <v>703</v>
      </c>
      <c r="F460" s="306">
        <v>780</v>
      </c>
      <c r="G460" s="336">
        <v>780</v>
      </c>
      <c r="H460" s="353">
        <v>0</v>
      </c>
      <c r="I460" s="212">
        <f t="shared" si="36"/>
        <v>0</v>
      </c>
      <c r="J460" s="378">
        <v>780</v>
      </c>
      <c r="K460" s="217"/>
      <c r="L460" s="217"/>
      <c r="M460" s="217"/>
      <c r="N460" s="217"/>
    </row>
    <row r="461" spans="1:18" ht="15.6" customHeight="1" x14ac:dyDescent="0.2">
      <c r="A461" s="49"/>
      <c r="B461" s="55"/>
      <c r="C461" s="120">
        <v>637015</v>
      </c>
      <c r="D461" s="104">
        <v>41</v>
      </c>
      <c r="E461" s="104" t="s">
        <v>800</v>
      </c>
      <c r="F461" s="306">
        <v>526</v>
      </c>
      <c r="G461" s="336">
        <v>526</v>
      </c>
      <c r="H461" s="353">
        <v>557.66999999999996</v>
      </c>
      <c r="I461" s="212">
        <f t="shared" si="36"/>
        <v>106.0209125475285</v>
      </c>
      <c r="J461" s="378">
        <v>526</v>
      </c>
      <c r="K461" s="217"/>
      <c r="L461" s="217"/>
      <c r="M461" s="217"/>
      <c r="N461" s="217"/>
    </row>
    <row r="462" spans="1:18" ht="15.6" customHeight="1" x14ac:dyDescent="0.2">
      <c r="A462" s="49"/>
      <c r="B462" s="55"/>
      <c r="C462" s="120" t="s">
        <v>106</v>
      </c>
      <c r="D462" s="104">
        <v>41</v>
      </c>
      <c r="E462" s="104" t="s">
        <v>799</v>
      </c>
      <c r="F462" s="309">
        <v>1000</v>
      </c>
      <c r="G462" s="338">
        <v>1000</v>
      </c>
      <c r="H462" s="355">
        <v>1738.44</v>
      </c>
      <c r="I462" s="212">
        <f t="shared" si="36"/>
        <v>173.84399999999999</v>
      </c>
      <c r="J462" s="380">
        <v>1000</v>
      </c>
      <c r="K462" s="217"/>
      <c r="L462" s="217"/>
      <c r="M462" s="217"/>
      <c r="N462" s="217"/>
    </row>
    <row r="463" spans="1:18" ht="15.6" customHeight="1" x14ac:dyDescent="0.2">
      <c r="A463" s="49"/>
      <c r="B463" s="55"/>
      <c r="C463" s="120" t="s">
        <v>842</v>
      </c>
      <c r="D463" s="104">
        <v>41</v>
      </c>
      <c r="E463" s="104" t="s">
        <v>801</v>
      </c>
      <c r="F463" s="309"/>
      <c r="G463" s="338"/>
      <c r="H463" s="355">
        <v>36.57</v>
      </c>
      <c r="I463" s="212">
        <v>0</v>
      </c>
      <c r="J463" s="380">
        <v>37</v>
      </c>
      <c r="K463" s="217"/>
      <c r="L463" s="217"/>
      <c r="M463" s="217"/>
      <c r="N463" s="217"/>
    </row>
    <row r="464" spans="1:18" ht="15.6" customHeight="1" x14ac:dyDescent="0.2">
      <c r="A464" s="49"/>
      <c r="B464" s="55"/>
      <c r="C464" s="120" t="s">
        <v>843</v>
      </c>
      <c r="D464" s="104">
        <v>41</v>
      </c>
      <c r="E464" s="104" t="s">
        <v>802</v>
      </c>
      <c r="F464" s="309"/>
      <c r="G464" s="338"/>
      <c r="H464" s="355">
        <v>310.89999999999998</v>
      </c>
      <c r="I464" s="212">
        <v>0</v>
      </c>
      <c r="J464" s="380">
        <v>311</v>
      </c>
      <c r="K464" s="217"/>
      <c r="L464" s="217"/>
      <c r="M464" s="217"/>
      <c r="N464" s="217"/>
    </row>
    <row r="465" spans="1:18" ht="15.6" customHeight="1" x14ac:dyDescent="0.2">
      <c r="A465" s="28"/>
      <c r="B465" s="249" t="s">
        <v>160</v>
      </c>
      <c r="C465" s="250">
        <v>633006</v>
      </c>
      <c r="D465" s="235">
        <v>41</v>
      </c>
      <c r="E465" s="250" t="s">
        <v>297</v>
      </c>
      <c r="F465" s="325">
        <v>14000</v>
      </c>
      <c r="G465" s="251">
        <v>14000</v>
      </c>
      <c r="H465" s="359">
        <v>8381.6200000000008</v>
      </c>
      <c r="I465" s="212">
        <f t="shared" si="36"/>
        <v>59.868714285714283</v>
      </c>
      <c r="J465" s="474">
        <v>14000</v>
      </c>
      <c r="K465" s="458"/>
      <c r="L465" s="458"/>
      <c r="M465" s="458"/>
      <c r="N465" s="458"/>
    </row>
    <row r="466" spans="1:18" ht="15.6" customHeight="1" x14ac:dyDescent="0.2">
      <c r="A466" s="28"/>
      <c r="B466" s="249"/>
      <c r="C466" s="250">
        <v>633011</v>
      </c>
      <c r="D466" s="250">
        <v>41</v>
      </c>
      <c r="E466" s="252" t="s">
        <v>722</v>
      </c>
      <c r="F466" s="304">
        <v>24000</v>
      </c>
      <c r="G466" s="239">
        <v>24000</v>
      </c>
      <c r="H466" s="208">
        <v>0</v>
      </c>
      <c r="I466" s="212">
        <f t="shared" si="36"/>
        <v>0</v>
      </c>
      <c r="J466" s="384">
        <v>24000</v>
      </c>
      <c r="K466" s="458"/>
      <c r="L466" s="458"/>
      <c r="M466" s="458"/>
      <c r="N466" s="458"/>
    </row>
    <row r="467" spans="1:18" ht="15.6" customHeight="1" x14ac:dyDescent="0.2">
      <c r="A467" s="28"/>
      <c r="B467" s="33"/>
      <c r="C467" s="405">
        <v>633011</v>
      </c>
      <c r="D467" s="192" t="s">
        <v>928</v>
      </c>
      <c r="E467" s="193" t="s">
        <v>955</v>
      </c>
      <c r="F467" s="401">
        <v>2578</v>
      </c>
      <c r="G467" s="402">
        <v>2578</v>
      </c>
      <c r="H467" s="403">
        <v>5071.32</v>
      </c>
      <c r="I467" s="212">
        <f t="shared" si="36"/>
        <v>196.71528316524436</v>
      </c>
      <c r="J467" s="404">
        <v>5071</v>
      </c>
      <c r="K467" s="486"/>
      <c r="L467" s="486"/>
      <c r="M467" s="486"/>
      <c r="N467" s="486"/>
    </row>
    <row r="468" spans="1:18" ht="15.6" customHeight="1" x14ac:dyDescent="0.2">
      <c r="A468" s="28"/>
      <c r="B468" s="33"/>
      <c r="C468" s="405">
        <v>633006</v>
      </c>
      <c r="D468" s="192" t="s">
        <v>928</v>
      </c>
      <c r="E468" s="193" t="s">
        <v>956</v>
      </c>
      <c r="F468" s="401"/>
      <c r="G468" s="402"/>
      <c r="H468" s="403">
        <v>1200</v>
      </c>
      <c r="I468" s="212">
        <v>0</v>
      </c>
      <c r="J468" s="404">
        <v>1200</v>
      </c>
      <c r="K468" s="486"/>
      <c r="L468" s="486"/>
      <c r="M468" s="486"/>
      <c r="N468" s="486"/>
    </row>
    <row r="469" spans="1:18" ht="15.6" customHeight="1" x14ac:dyDescent="0.2">
      <c r="A469" s="49" t="s">
        <v>332</v>
      </c>
      <c r="B469" s="28"/>
      <c r="C469" s="30"/>
      <c r="D469" s="34"/>
      <c r="E469" s="256" t="s">
        <v>62</v>
      </c>
      <c r="F469" s="326">
        <f>SUM(F453:F468)</f>
        <v>385020</v>
      </c>
      <c r="G469" s="204">
        <f>SUM(G453:G468)</f>
        <v>394629</v>
      </c>
      <c r="H469" s="204">
        <f>SUM(H453:H468)</f>
        <v>295082.08</v>
      </c>
      <c r="I469" s="433">
        <f t="shared" si="36"/>
        <v>74.774555341852732</v>
      </c>
      <c r="J469" s="385">
        <f>SUM(J453:J468)</f>
        <v>429092</v>
      </c>
      <c r="K469" s="487"/>
      <c r="L469" s="487">
        <f>SUM(G469)</f>
        <v>394629</v>
      </c>
      <c r="M469" s="487">
        <f>SUM(H469)</f>
        <v>295082.08</v>
      </c>
      <c r="N469" s="487">
        <f>SUM(J469)</f>
        <v>429092</v>
      </c>
      <c r="P469" s="3"/>
      <c r="Q469" s="3"/>
      <c r="R469" s="3"/>
    </row>
    <row r="470" spans="1:18" s="4" customFormat="1" ht="15.6" customHeight="1" x14ac:dyDescent="0.2">
      <c r="A470" s="44" t="s">
        <v>379</v>
      </c>
      <c r="B470" s="51" t="s">
        <v>401</v>
      </c>
      <c r="C470" s="176"/>
      <c r="D470" s="44"/>
      <c r="E470" s="44"/>
      <c r="F470" s="303"/>
      <c r="G470" s="446"/>
      <c r="H470" s="447"/>
      <c r="I470" s="217"/>
      <c r="J470" s="217"/>
      <c r="K470" s="217"/>
      <c r="L470" s="217"/>
      <c r="M470" s="217"/>
      <c r="N470" s="217"/>
    </row>
    <row r="471" spans="1:18" ht="15.6" customHeight="1" x14ac:dyDescent="0.2">
      <c r="A471" s="31"/>
      <c r="B471" s="55" t="s">
        <v>163</v>
      </c>
      <c r="C471" s="41"/>
      <c r="D471" s="35"/>
      <c r="E471" s="35" t="s">
        <v>161</v>
      </c>
      <c r="F471" s="299"/>
      <c r="G471" s="335"/>
      <c r="H471" s="189"/>
      <c r="I471" s="212"/>
      <c r="J471" s="378"/>
      <c r="K471" s="217"/>
      <c r="L471" s="217"/>
      <c r="M471" s="217"/>
      <c r="N471" s="217"/>
    </row>
    <row r="472" spans="1:18" ht="15.6" customHeight="1" x14ac:dyDescent="0.2">
      <c r="A472" s="28"/>
      <c r="B472" s="55" t="s">
        <v>163</v>
      </c>
      <c r="C472" s="40">
        <v>633011</v>
      </c>
      <c r="D472" s="28">
        <v>111</v>
      </c>
      <c r="E472" s="28" t="s">
        <v>543</v>
      </c>
      <c r="F472" s="299">
        <v>2870</v>
      </c>
      <c r="G472" s="335">
        <v>2870</v>
      </c>
      <c r="H472" s="189">
        <v>2007.02</v>
      </c>
      <c r="I472" s="212">
        <f>SUM(H472/G472)*100</f>
        <v>69.931010452961672</v>
      </c>
      <c r="J472" s="378">
        <v>2870</v>
      </c>
      <c r="K472" s="217"/>
      <c r="L472" s="217"/>
      <c r="M472" s="217"/>
      <c r="N472" s="217"/>
    </row>
    <row r="473" spans="1:18" ht="15.6" customHeight="1" x14ac:dyDescent="0.2">
      <c r="A473" s="28"/>
      <c r="B473" s="55"/>
      <c r="C473" s="40">
        <v>637005</v>
      </c>
      <c r="D473" s="101">
        <v>41</v>
      </c>
      <c r="E473" s="101" t="s">
        <v>803</v>
      </c>
      <c r="F473" s="309">
        <v>383</v>
      </c>
      <c r="G473" s="338">
        <v>383</v>
      </c>
      <c r="H473" s="355">
        <v>0</v>
      </c>
      <c r="I473" s="212">
        <f t="shared" ref="I473:I502" si="37">SUM(H473/G473)*100</f>
        <v>0</v>
      </c>
      <c r="J473" s="380">
        <v>383</v>
      </c>
      <c r="K473" s="217"/>
      <c r="L473" s="217"/>
      <c r="M473" s="217"/>
      <c r="N473" s="217"/>
    </row>
    <row r="474" spans="1:18" ht="15.6" customHeight="1" x14ac:dyDescent="0.2">
      <c r="A474" s="49" t="s">
        <v>333</v>
      </c>
      <c r="B474" s="30"/>
      <c r="C474" s="40"/>
      <c r="D474" s="28"/>
      <c r="E474" s="257" t="s">
        <v>62</v>
      </c>
      <c r="F474" s="327">
        <f>SUM(F472:F473)</f>
        <v>3253</v>
      </c>
      <c r="G474" s="258">
        <f>SUM(G472:G473)</f>
        <v>3253</v>
      </c>
      <c r="H474" s="258">
        <f>SUM(H472:H473)</f>
        <v>2007.02</v>
      </c>
      <c r="I474" s="433">
        <f t="shared" si="37"/>
        <v>61.697509990777746</v>
      </c>
      <c r="J474" s="475">
        <f>SUM(J472:J473)</f>
        <v>3253</v>
      </c>
      <c r="K474" s="487"/>
      <c r="L474" s="487">
        <f>SUM(G474)</f>
        <v>3253</v>
      </c>
      <c r="M474" s="487">
        <f>SUM(H474)</f>
        <v>2007.02</v>
      </c>
      <c r="N474" s="487">
        <f>SUM(J474)</f>
        <v>3253</v>
      </c>
      <c r="P474" s="3"/>
      <c r="Q474" s="3"/>
      <c r="R474" s="3"/>
    </row>
    <row r="475" spans="1:18" ht="15.6" customHeight="1" x14ac:dyDescent="0.2">
      <c r="A475" s="49" t="s">
        <v>333</v>
      </c>
      <c r="B475" s="30" t="s">
        <v>163</v>
      </c>
      <c r="C475" s="40">
        <v>611.63300000000004</v>
      </c>
      <c r="D475" s="28">
        <v>111</v>
      </c>
      <c r="E475" s="28" t="s">
        <v>209</v>
      </c>
      <c r="F475" s="299">
        <v>832191</v>
      </c>
      <c r="G475" s="335">
        <v>832191</v>
      </c>
      <c r="H475" s="189">
        <v>573443.92000000004</v>
      </c>
      <c r="I475" s="212">
        <f t="shared" si="37"/>
        <v>68.90772911507095</v>
      </c>
      <c r="J475" s="378">
        <v>929874</v>
      </c>
      <c r="K475" s="217"/>
      <c r="L475" s="217"/>
      <c r="M475" s="217"/>
      <c r="N475" s="217"/>
    </row>
    <row r="476" spans="1:18" ht="15.6" customHeight="1" x14ac:dyDescent="0.2">
      <c r="A476" s="49" t="s">
        <v>333</v>
      </c>
      <c r="B476" s="30" t="s">
        <v>163</v>
      </c>
      <c r="C476" s="40">
        <v>633</v>
      </c>
      <c r="D476" s="28">
        <v>111</v>
      </c>
      <c r="E476" s="28" t="s">
        <v>212</v>
      </c>
      <c r="F476" s="299">
        <v>21634</v>
      </c>
      <c r="G476" s="335">
        <v>21634</v>
      </c>
      <c r="H476" s="189">
        <v>12675</v>
      </c>
      <c r="I476" s="212">
        <f t="shared" si="37"/>
        <v>58.588333179254882</v>
      </c>
      <c r="J476" s="378">
        <v>21634</v>
      </c>
      <c r="K476" s="217"/>
      <c r="L476" s="217"/>
      <c r="M476" s="217"/>
      <c r="N476" s="217"/>
    </row>
    <row r="477" spans="1:18" ht="15.6" customHeight="1" x14ac:dyDescent="0.2">
      <c r="A477" s="49" t="s">
        <v>333</v>
      </c>
      <c r="B477" s="55" t="s">
        <v>163</v>
      </c>
      <c r="C477" s="40">
        <v>633</v>
      </c>
      <c r="D477" s="28">
        <v>111</v>
      </c>
      <c r="E477" s="28" t="s">
        <v>210</v>
      </c>
      <c r="F477" s="299">
        <v>11648</v>
      </c>
      <c r="G477" s="335">
        <v>11648</v>
      </c>
      <c r="H477" s="189">
        <v>7162</v>
      </c>
      <c r="I477" s="212">
        <f t="shared" si="37"/>
        <v>61.486950549450547</v>
      </c>
      <c r="J477" s="378">
        <v>11648</v>
      </c>
      <c r="K477" s="217"/>
      <c r="L477" s="217"/>
      <c r="M477" s="217"/>
      <c r="N477" s="217"/>
    </row>
    <row r="478" spans="1:18" ht="15.6" customHeight="1" x14ac:dyDescent="0.2">
      <c r="A478" s="49"/>
      <c r="B478" s="55" t="s">
        <v>163</v>
      </c>
      <c r="C478" s="40">
        <v>633</v>
      </c>
      <c r="D478" s="28">
        <v>111</v>
      </c>
      <c r="E478" s="28" t="s">
        <v>301</v>
      </c>
      <c r="F478" s="299">
        <v>17</v>
      </c>
      <c r="G478" s="335">
        <v>17</v>
      </c>
      <c r="H478" s="189">
        <v>0</v>
      </c>
      <c r="I478" s="212">
        <f t="shared" si="37"/>
        <v>0</v>
      </c>
      <c r="J478" s="378">
        <v>0</v>
      </c>
      <c r="K478" s="217"/>
      <c r="L478" s="217"/>
      <c r="M478" s="217"/>
      <c r="N478" s="217"/>
    </row>
    <row r="479" spans="1:18" ht="15.6" customHeight="1" x14ac:dyDescent="0.2">
      <c r="A479" s="28"/>
      <c r="B479" s="55" t="s">
        <v>163</v>
      </c>
      <c r="C479" s="30">
        <v>633</v>
      </c>
      <c r="D479" s="28">
        <v>111</v>
      </c>
      <c r="E479" s="28" t="s">
        <v>451</v>
      </c>
      <c r="F479" s="299">
        <v>400</v>
      </c>
      <c r="G479" s="335">
        <v>400</v>
      </c>
      <c r="H479" s="189">
        <v>0</v>
      </c>
      <c r="I479" s="212">
        <f t="shared" si="37"/>
        <v>0</v>
      </c>
      <c r="J479" s="378">
        <v>0</v>
      </c>
      <c r="K479" s="217"/>
      <c r="L479" s="217"/>
      <c r="M479" s="217"/>
      <c r="N479" s="217"/>
    </row>
    <row r="480" spans="1:18" ht="15.6" customHeight="1" x14ac:dyDescent="0.2">
      <c r="A480" s="28"/>
      <c r="B480" s="55" t="s">
        <v>163</v>
      </c>
      <c r="C480" s="30">
        <v>633</v>
      </c>
      <c r="D480" s="28">
        <v>111</v>
      </c>
      <c r="E480" s="28" t="s">
        <v>544</v>
      </c>
      <c r="F480" s="299">
        <v>7552</v>
      </c>
      <c r="G480" s="335">
        <v>7552</v>
      </c>
      <c r="H480" s="189">
        <v>7120</v>
      </c>
      <c r="I480" s="212">
        <f t="shared" si="37"/>
        <v>94.279661016949163</v>
      </c>
      <c r="J480" s="378">
        <v>7552</v>
      </c>
      <c r="K480" s="217"/>
      <c r="L480" s="217"/>
      <c r="M480" s="217"/>
      <c r="N480" s="217"/>
    </row>
    <row r="481" spans="1:14" ht="15.6" customHeight="1" x14ac:dyDescent="0.2">
      <c r="A481" s="28"/>
      <c r="B481" s="55"/>
      <c r="C481" s="30">
        <v>633</v>
      </c>
      <c r="D481" s="28">
        <v>111</v>
      </c>
      <c r="E481" s="101" t="s">
        <v>1033</v>
      </c>
      <c r="F481" s="299"/>
      <c r="G481" s="335"/>
      <c r="H481" s="189">
        <v>6277</v>
      </c>
      <c r="I481" s="212">
        <v>0</v>
      </c>
      <c r="J481" s="378">
        <v>6277</v>
      </c>
      <c r="K481" s="217"/>
      <c r="L481" s="217"/>
      <c r="M481" s="217"/>
      <c r="N481" s="217"/>
    </row>
    <row r="482" spans="1:14" ht="15.6" customHeight="1" x14ac:dyDescent="0.2">
      <c r="A482" s="28"/>
      <c r="B482" s="30" t="s">
        <v>163</v>
      </c>
      <c r="C482" s="30">
        <v>611</v>
      </c>
      <c r="D482" s="28">
        <v>111</v>
      </c>
      <c r="E482" s="28" t="s">
        <v>545</v>
      </c>
      <c r="F482" s="299">
        <v>12192</v>
      </c>
      <c r="G482" s="335">
        <v>12192</v>
      </c>
      <c r="H482" s="189">
        <v>8128</v>
      </c>
      <c r="I482" s="212">
        <f t="shared" si="37"/>
        <v>66.666666666666657</v>
      </c>
      <c r="J482" s="378">
        <v>12192</v>
      </c>
      <c r="K482" s="217"/>
      <c r="L482" s="217"/>
      <c r="M482" s="217"/>
      <c r="N482" s="217"/>
    </row>
    <row r="483" spans="1:14" ht="15.6" customHeight="1" x14ac:dyDescent="0.2">
      <c r="A483" s="28"/>
      <c r="B483" s="55" t="s">
        <v>163</v>
      </c>
      <c r="C483" s="30">
        <v>611</v>
      </c>
      <c r="D483" s="28">
        <v>111</v>
      </c>
      <c r="E483" s="28" t="s">
        <v>546</v>
      </c>
      <c r="F483" s="299">
        <v>0</v>
      </c>
      <c r="G483" s="335">
        <v>0</v>
      </c>
      <c r="H483" s="189">
        <v>0</v>
      </c>
      <c r="I483" s="212">
        <v>0</v>
      </c>
      <c r="J483" s="378">
        <v>0</v>
      </c>
      <c r="K483" s="217"/>
      <c r="L483" s="217"/>
      <c r="M483" s="217"/>
      <c r="N483" s="217"/>
    </row>
    <row r="484" spans="1:14" ht="15.6" customHeight="1" x14ac:dyDescent="0.2">
      <c r="A484" s="28"/>
      <c r="B484" s="55" t="s">
        <v>163</v>
      </c>
      <c r="C484" s="30">
        <v>633</v>
      </c>
      <c r="D484" s="28">
        <v>111</v>
      </c>
      <c r="E484" s="28" t="s">
        <v>563</v>
      </c>
      <c r="F484" s="299">
        <v>4050</v>
      </c>
      <c r="G484" s="335">
        <v>4050</v>
      </c>
      <c r="H484" s="189"/>
      <c r="I484" s="212">
        <f t="shared" si="37"/>
        <v>0</v>
      </c>
      <c r="J484" s="378">
        <v>4050</v>
      </c>
      <c r="K484" s="217"/>
      <c r="L484" s="217"/>
      <c r="M484" s="217"/>
      <c r="N484" s="217"/>
    </row>
    <row r="485" spans="1:14" ht="15.6" customHeight="1" x14ac:dyDescent="0.2">
      <c r="A485" s="28"/>
      <c r="B485" s="55" t="s">
        <v>163</v>
      </c>
      <c r="C485" s="30">
        <v>633</v>
      </c>
      <c r="D485" s="28">
        <v>111</v>
      </c>
      <c r="E485" s="28" t="s">
        <v>564</v>
      </c>
      <c r="F485" s="299">
        <v>4700</v>
      </c>
      <c r="G485" s="335">
        <v>4700</v>
      </c>
      <c r="H485" s="189"/>
      <c r="I485" s="212">
        <f t="shared" si="37"/>
        <v>0</v>
      </c>
      <c r="J485" s="378">
        <v>4700</v>
      </c>
      <c r="K485" s="217"/>
      <c r="L485" s="217"/>
      <c r="M485" s="217"/>
      <c r="N485" s="217"/>
    </row>
    <row r="486" spans="1:14" ht="15.6" customHeight="1" x14ac:dyDescent="0.2">
      <c r="A486" s="28"/>
      <c r="B486" s="55" t="s">
        <v>163</v>
      </c>
      <c r="C486" s="30">
        <v>633</v>
      </c>
      <c r="D486" s="28">
        <v>111</v>
      </c>
      <c r="E486" s="101" t="s">
        <v>815</v>
      </c>
      <c r="F486" s="299">
        <v>4200</v>
      </c>
      <c r="G486" s="335">
        <v>4200</v>
      </c>
      <c r="H486" s="189">
        <v>0</v>
      </c>
      <c r="I486" s="212">
        <f t="shared" si="37"/>
        <v>0</v>
      </c>
      <c r="J486" s="378">
        <v>0</v>
      </c>
      <c r="K486" s="217"/>
      <c r="L486" s="217"/>
      <c r="M486" s="217"/>
      <c r="N486" s="217"/>
    </row>
    <row r="487" spans="1:14" ht="15.6" customHeight="1" x14ac:dyDescent="0.2">
      <c r="A487" s="28"/>
      <c r="B487" s="55" t="s">
        <v>163</v>
      </c>
      <c r="C487" s="30">
        <v>611</v>
      </c>
      <c r="D487" s="122">
        <v>111</v>
      </c>
      <c r="E487" s="105" t="s">
        <v>818</v>
      </c>
      <c r="F487" s="299">
        <v>50000</v>
      </c>
      <c r="G487" s="335">
        <v>50000</v>
      </c>
      <c r="H487" s="189">
        <v>43137.07</v>
      </c>
      <c r="I487" s="212">
        <f t="shared" si="37"/>
        <v>86.274140000000003</v>
      </c>
      <c r="J487" s="378">
        <v>50000</v>
      </c>
      <c r="K487" s="217"/>
      <c r="L487" s="217"/>
      <c r="M487" s="217"/>
      <c r="N487" s="217"/>
    </row>
    <row r="488" spans="1:14" ht="15.6" customHeight="1" x14ac:dyDescent="0.2">
      <c r="A488" s="28"/>
      <c r="B488" s="55" t="s">
        <v>163</v>
      </c>
      <c r="C488" s="30">
        <v>633</v>
      </c>
      <c r="D488" s="122">
        <v>111</v>
      </c>
      <c r="E488" s="105" t="s">
        <v>821</v>
      </c>
      <c r="F488" s="299">
        <v>2000</v>
      </c>
      <c r="G488" s="335">
        <v>2000</v>
      </c>
      <c r="H488" s="189">
        <v>0</v>
      </c>
      <c r="I488" s="212">
        <f t="shared" si="37"/>
        <v>0</v>
      </c>
      <c r="J488" s="378">
        <v>0</v>
      </c>
      <c r="K488" s="217"/>
      <c r="L488" s="217"/>
      <c r="M488" s="217"/>
      <c r="N488" s="217"/>
    </row>
    <row r="489" spans="1:14" ht="15.6" customHeight="1" x14ac:dyDescent="0.2">
      <c r="A489" s="28"/>
      <c r="B489" s="55" t="s">
        <v>163</v>
      </c>
      <c r="C489" s="30">
        <v>633</v>
      </c>
      <c r="D489" s="122">
        <v>111</v>
      </c>
      <c r="E489" s="105" t="s">
        <v>822</v>
      </c>
      <c r="F489" s="299">
        <v>4800</v>
      </c>
      <c r="G489" s="335">
        <v>4800</v>
      </c>
      <c r="H489" s="189"/>
      <c r="I489" s="212">
        <f t="shared" si="37"/>
        <v>0</v>
      </c>
      <c r="J489" s="378">
        <v>4800</v>
      </c>
      <c r="K489" s="217"/>
      <c r="L489" s="217"/>
      <c r="M489" s="217"/>
      <c r="N489" s="217"/>
    </row>
    <row r="490" spans="1:14" ht="15.6" customHeight="1" x14ac:dyDescent="0.2">
      <c r="A490" s="28"/>
      <c r="B490" s="55" t="s">
        <v>163</v>
      </c>
      <c r="C490" s="30">
        <v>633</v>
      </c>
      <c r="D490" s="122">
        <v>111</v>
      </c>
      <c r="E490" s="105" t="s">
        <v>1034</v>
      </c>
      <c r="F490" s="299">
        <v>0</v>
      </c>
      <c r="G490" s="335">
        <v>0</v>
      </c>
      <c r="H490" s="189">
        <v>7000</v>
      </c>
      <c r="I490" s="212">
        <v>0</v>
      </c>
      <c r="J490" s="378">
        <v>7000</v>
      </c>
      <c r="K490" s="217"/>
      <c r="L490" s="217"/>
      <c r="M490" s="217"/>
      <c r="N490" s="217"/>
    </row>
    <row r="491" spans="1:14" ht="15.6" customHeight="1" x14ac:dyDescent="0.2">
      <c r="A491" s="28"/>
      <c r="B491" s="55"/>
      <c r="C491" s="30">
        <v>633</v>
      </c>
      <c r="D491" s="122" t="s">
        <v>946</v>
      </c>
      <c r="E491" s="105" t="s">
        <v>1035</v>
      </c>
      <c r="F491" s="306"/>
      <c r="G491" s="336"/>
      <c r="H491" s="353">
        <v>218</v>
      </c>
      <c r="I491" s="212">
        <v>0</v>
      </c>
      <c r="J491" s="378">
        <v>218</v>
      </c>
      <c r="K491" s="217"/>
      <c r="L491" s="217"/>
      <c r="M491" s="217"/>
      <c r="N491" s="217"/>
    </row>
    <row r="492" spans="1:14" ht="15.6" customHeight="1" x14ac:dyDescent="0.2">
      <c r="A492" s="250"/>
      <c r="B492" s="253" t="s">
        <v>163</v>
      </c>
      <c r="C492" s="418">
        <v>633006</v>
      </c>
      <c r="D492" s="250">
        <v>41</v>
      </c>
      <c r="E492" s="250" t="s">
        <v>341</v>
      </c>
      <c r="F492" s="304">
        <v>10000</v>
      </c>
      <c r="G492" s="239">
        <v>10000</v>
      </c>
      <c r="H492" s="208">
        <v>10702</v>
      </c>
      <c r="I492" s="212">
        <f t="shared" si="37"/>
        <v>107.02000000000001</v>
      </c>
      <c r="J492" s="384">
        <v>12000</v>
      </c>
      <c r="K492" s="458"/>
      <c r="L492" s="458"/>
      <c r="M492" s="458"/>
      <c r="N492" s="458"/>
    </row>
    <row r="493" spans="1:14" ht="15.6" customHeight="1" x14ac:dyDescent="0.2">
      <c r="A493" s="250"/>
      <c r="B493" s="253"/>
      <c r="C493" s="419">
        <v>633011</v>
      </c>
      <c r="D493" s="254">
        <v>41</v>
      </c>
      <c r="E493" s="255" t="s">
        <v>720</v>
      </c>
      <c r="F493" s="304">
        <v>30000</v>
      </c>
      <c r="G493" s="239">
        <v>30000</v>
      </c>
      <c r="H493" s="208"/>
      <c r="I493" s="212">
        <f t="shared" si="37"/>
        <v>0</v>
      </c>
      <c r="J493" s="384">
        <v>30000</v>
      </c>
      <c r="K493" s="458"/>
      <c r="L493" s="458"/>
      <c r="M493" s="458"/>
      <c r="N493" s="458"/>
    </row>
    <row r="494" spans="1:14" ht="15.6" customHeight="1" x14ac:dyDescent="0.2">
      <c r="A494" s="250"/>
      <c r="B494" s="253"/>
      <c r="C494" s="420">
        <v>633011</v>
      </c>
      <c r="D494" s="409">
        <v>111</v>
      </c>
      <c r="E494" s="62" t="s">
        <v>1036</v>
      </c>
      <c r="F494" s="406">
        <v>57300</v>
      </c>
      <c r="G494" s="407">
        <v>57300</v>
      </c>
      <c r="H494" s="408">
        <v>240.5</v>
      </c>
      <c r="I494" s="212">
        <f t="shared" si="37"/>
        <v>0.4197207678883072</v>
      </c>
      <c r="J494" s="378">
        <v>241</v>
      </c>
      <c r="K494" s="485"/>
      <c r="L494" s="485"/>
      <c r="M494" s="485"/>
      <c r="N494" s="485"/>
    </row>
    <row r="495" spans="1:14" ht="15.6" customHeight="1" x14ac:dyDescent="0.2">
      <c r="A495" s="250"/>
      <c r="B495" s="253"/>
      <c r="C495" s="421">
        <v>611000</v>
      </c>
      <c r="D495" s="192" t="s">
        <v>928</v>
      </c>
      <c r="E495" s="400" t="s">
        <v>1037</v>
      </c>
      <c r="F495" s="415">
        <v>0</v>
      </c>
      <c r="G495" s="416"/>
      <c r="H495" s="403">
        <v>15000</v>
      </c>
      <c r="I495" s="212">
        <v>0</v>
      </c>
      <c r="J495" s="404">
        <v>15000</v>
      </c>
      <c r="K495" s="488"/>
      <c r="L495" s="488"/>
      <c r="M495" s="488"/>
      <c r="N495" s="488"/>
    </row>
    <row r="496" spans="1:14" ht="15.6" customHeight="1" x14ac:dyDescent="0.2">
      <c r="A496" s="250"/>
      <c r="B496" s="253"/>
      <c r="C496" s="421">
        <v>633006</v>
      </c>
      <c r="D496" s="192" t="s">
        <v>928</v>
      </c>
      <c r="E496" s="193" t="s">
        <v>958</v>
      </c>
      <c r="F496" s="415"/>
      <c r="G496" s="416"/>
      <c r="H496" s="403">
        <v>3897.82</v>
      </c>
      <c r="I496" s="212">
        <v>0</v>
      </c>
      <c r="J496" s="404">
        <v>3898</v>
      </c>
      <c r="K496" s="488"/>
      <c r="L496" s="488"/>
      <c r="M496" s="488"/>
      <c r="N496" s="488"/>
    </row>
    <row r="497" spans="1:18" ht="15.6" customHeight="1" x14ac:dyDescent="0.2">
      <c r="A497" s="250"/>
      <c r="B497" s="253"/>
      <c r="C497" s="421">
        <v>634004</v>
      </c>
      <c r="D497" s="192" t="s">
        <v>928</v>
      </c>
      <c r="E497" s="400" t="s">
        <v>959</v>
      </c>
      <c r="F497" s="415"/>
      <c r="G497" s="416"/>
      <c r="H497" s="403">
        <v>3451.76</v>
      </c>
      <c r="I497" s="212">
        <v>0</v>
      </c>
      <c r="J497" s="404">
        <v>3452</v>
      </c>
      <c r="K497" s="488"/>
      <c r="L497" s="488"/>
      <c r="M497" s="488"/>
      <c r="N497" s="488"/>
    </row>
    <row r="498" spans="1:18" ht="15.6" customHeight="1" x14ac:dyDescent="0.2">
      <c r="A498" s="250"/>
      <c r="B498" s="253"/>
      <c r="C498" s="421">
        <v>633011</v>
      </c>
      <c r="D498" s="192" t="s">
        <v>928</v>
      </c>
      <c r="E498" s="400" t="s">
        <v>960</v>
      </c>
      <c r="F498" s="415">
        <v>0</v>
      </c>
      <c r="G498" s="416"/>
      <c r="H498" s="403">
        <v>39899.1</v>
      </c>
      <c r="I498" s="212">
        <v>0</v>
      </c>
      <c r="J498" s="404">
        <v>39899</v>
      </c>
      <c r="K498" s="488"/>
      <c r="L498" s="488"/>
      <c r="M498" s="488"/>
      <c r="N498" s="488"/>
    </row>
    <row r="499" spans="1:18" ht="15.6" customHeight="1" x14ac:dyDescent="0.2">
      <c r="A499" s="250"/>
      <c r="B499" s="253"/>
      <c r="C499" s="422">
        <v>633011</v>
      </c>
      <c r="D499" s="192" t="s">
        <v>928</v>
      </c>
      <c r="E499" s="193" t="s">
        <v>954</v>
      </c>
      <c r="F499" s="415">
        <v>9604</v>
      </c>
      <c r="G499" s="416">
        <v>9604</v>
      </c>
      <c r="H499" s="403">
        <v>12523.46</v>
      </c>
      <c r="I499" s="212">
        <f t="shared" si="37"/>
        <v>130.39837567680132</v>
      </c>
      <c r="J499" s="404">
        <v>12523</v>
      </c>
      <c r="K499" s="488"/>
      <c r="L499" s="488"/>
      <c r="M499" s="488"/>
      <c r="N499" s="488"/>
    </row>
    <row r="500" spans="1:18" ht="15.6" customHeight="1" x14ac:dyDescent="0.2">
      <c r="A500" s="250"/>
      <c r="B500" s="253"/>
      <c r="C500" s="423">
        <v>635006</v>
      </c>
      <c r="D500" s="105">
        <v>41</v>
      </c>
      <c r="E500" s="412" t="s">
        <v>1040</v>
      </c>
      <c r="F500" s="410"/>
      <c r="G500" s="407"/>
      <c r="H500" s="408"/>
      <c r="I500" s="212"/>
      <c r="J500" s="380">
        <v>5000</v>
      </c>
      <c r="K500" s="485"/>
      <c r="L500" s="485"/>
      <c r="M500" s="485"/>
      <c r="N500" s="485"/>
    </row>
    <row r="501" spans="1:18" ht="15.6" customHeight="1" x14ac:dyDescent="0.2">
      <c r="A501" s="250"/>
      <c r="B501" s="253"/>
      <c r="C501" s="424">
        <v>61100.620999999999</v>
      </c>
      <c r="D501" s="105">
        <v>41</v>
      </c>
      <c r="E501" s="412" t="s">
        <v>1041</v>
      </c>
      <c r="F501" s="410"/>
      <c r="G501" s="407"/>
      <c r="H501" s="408"/>
      <c r="I501" s="212"/>
      <c r="J501" s="380">
        <v>5000</v>
      </c>
      <c r="K501" s="485"/>
      <c r="L501" s="485"/>
      <c r="M501" s="485"/>
      <c r="N501" s="485"/>
    </row>
    <row r="502" spans="1:18" ht="15.6" customHeight="1" x14ac:dyDescent="0.2">
      <c r="A502" s="49" t="s">
        <v>333</v>
      </c>
      <c r="B502" s="28"/>
      <c r="C502" s="66"/>
      <c r="D502" s="49"/>
      <c r="E502" s="256" t="s">
        <v>62</v>
      </c>
      <c r="F502" s="326">
        <f>SUM(F475:F499)</f>
        <v>1062288</v>
      </c>
      <c r="G502" s="204">
        <f>SUM(G475:G501)</f>
        <v>1062288</v>
      </c>
      <c r="H502" s="204">
        <f>SUM(H475:H501)</f>
        <v>750875.62999999989</v>
      </c>
      <c r="I502" s="433">
        <f t="shared" si="37"/>
        <v>70.684751216242674</v>
      </c>
      <c r="J502" s="385">
        <f>SUM(J475:J501)</f>
        <v>1186958</v>
      </c>
      <c r="K502" s="487"/>
      <c r="L502" s="487">
        <f>SUM(G502)</f>
        <v>1062288</v>
      </c>
      <c r="M502" s="487">
        <f>SUM(H502)</f>
        <v>750875.62999999989</v>
      </c>
      <c r="N502" s="487">
        <f>SUM(J502)</f>
        <v>1186958</v>
      </c>
      <c r="P502" s="3"/>
      <c r="Q502" s="3"/>
      <c r="R502" s="3"/>
    </row>
    <row r="503" spans="1:18" s="4" customFormat="1" ht="15.6" customHeight="1" x14ac:dyDescent="0.2">
      <c r="A503" s="44" t="s">
        <v>379</v>
      </c>
      <c r="B503" s="67" t="s">
        <v>402</v>
      </c>
      <c r="C503" s="41"/>
      <c r="D503" s="31"/>
      <c r="E503" s="68"/>
      <c r="F503" s="303"/>
      <c r="G503" s="446"/>
      <c r="H503" s="447"/>
      <c r="I503" s="217"/>
      <c r="J503" s="217"/>
      <c r="K503" s="217"/>
      <c r="L503" s="217"/>
      <c r="M503" s="217"/>
      <c r="N503" s="217"/>
    </row>
    <row r="504" spans="1:18" ht="15.6" customHeight="1" x14ac:dyDescent="0.2">
      <c r="A504" s="49" t="s">
        <v>334</v>
      </c>
      <c r="B504" s="30" t="s">
        <v>506</v>
      </c>
      <c r="C504" s="426">
        <v>633</v>
      </c>
      <c r="D504" s="28">
        <v>41</v>
      </c>
      <c r="E504" s="28" t="s">
        <v>299</v>
      </c>
      <c r="F504" s="299">
        <v>71553</v>
      </c>
      <c r="G504" s="335">
        <v>71553</v>
      </c>
      <c r="H504" s="189">
        <v>53664.75</v>
      </c>
      <c r="I504" s="212">
        <f>SUM(H504/G504)*100</f>
        <v>75</v>
      </c>
      <c r="J504" s="378">
        <v>71553</v>
      </c>
      <c r="K504" s="217"/>
      <c r="L504" s="217"/>
      <c r="M504" s="217"/>
      <c r="N504" s="217"/>
    </row>
    <row r="505" spans="1:18" ht="15.6" customHeight="1" x14ac:dyDescent="0.2">
      <c r="A505" s="49"/>
      <c r="B505" s="30"/>
      <c r="C505" s="426">
        <v>61100.620999999999</v>
      </c>
      <c r="D505" s="28">
        <v>41</v>
      </c>
      <c r="E505" s="101" t="s">
        <v>1044</v>
      </c>
      <c r="F505" s="299">
        <v>0</v>
      </c>
      <c r="G505" s="335">
        <v>0</v>
      </c>
      <c r="H505" s="189"/>
      <c r="I505" s="212">
        <v>0</v>
      </c>
      <c r="J505" s="378">
        <v>5643</v>
      </c>
      <c r="K505" s="217"/>
      <c r="L505" s="217"/>
      <c r="M505" s="217"/>
      <c r="N505" s="217"/>
    </row>
    <row r="506" spans="1:18" ht="15.6" customHeight="1" x14ac:dyDescent="0.2">
      <c r="A506" s="49"/>
      <c r="B506" s="30" t="s">
        <v>506</v>
      </c>
      <c r="C506" s="426">
        <v>640</v>
      </c>
      <c r="D506" s="28">
        <v>41</v>
      </c>
      <c r="E506" s="79" t="s">
        <v>442</v>
      </c>
      <c r="F506" s="299">
        <v>2098</v>
      </c>
      <c r="G506" s="335">
        <v>2098</v>
      </c>
      <c r="H506" s="189"/>
      <c r="I506" s="212">
        <f t="shared" ref="I506:I507" si="38">SUM(H506/G506)*100</f>
        <v>0</v>
      </c>
      <c r="J506" s="378">
        <v>2098</v>
      </c>
      <c r="K506" s="217"/>
      <c r="L506" s="217"/>
      <c r="M506" s="217"/>
      <c r="N506" s="217"/>
    </row>
    <row r="507" spans="1:18" ht="15.6" customHeight="1" x14ac:dyDescent="0.2">
      <c r="A507" s="49" t="s">
        <v>334</v>
      </c>
      <c r="B507" s="30"/>
      <c r="C507" s="40"/>
      <c r="D507" s="28"/>
      <c r="E507" s="257" t="s">
        <v>62</v>
      </c>
      <c r="F507" s="326">
        <f t="shared" ref="F507" si="39">SUM(F504:F506)</f>
        <v>73651</v>
      </c>
      <c r="G507" s="204">
        <f>SUM(G504:G506)</f>
        <v>73651</v>
      </c>
      <c r="H507" s="204">
        <f>SUM(H504:H506)</f>
        <v>53664.75</v>
      </c>
      <c r="I507" s="433">
        <f t="shared" si="38"/>
        <v>72.863572796024485</v>
      </c>
      <c r="J507" s="385">
        <f>SUM(J504:J506)</f>
        <v>79294</v>
      </c>
      <c r="K507" s="487"/>
      <c r="L507" s="487">
        <f>SUM(G507)</f>
        <v>73651</v>
      </c>
      <c r="M507" s="487">
        <f>SUM(H507)</f>
        <v>53664.75</v>
      </c>
      <c r="N507" s="487">
        <f>SUM(J507)</f>
        <v>79294</v>
      </c>
      <c r="P507" s="3"/>
      <c r="Q507" s="3"/>
      <c r="R507" s="3"/>
    </row>
    <row r="508" spans="1:18" s="4" customFormat="1" ht="15.6" customHeight="1" x14ac:dyDescent="0.2">
      <c r="A508" s="42" t="s">
        <v>379</v>
      </c>
      <c r="B508" s="46" t="s">
        <v>403</v>
      </c>
      <c r="C508" s="56"/>
      <c r="D508" s="42"/>
      <c r="E508" s="42"/>
      <c r="F508" s="303"/>
      <c r="G508" s="446"/>
      <c r="H508" s="447"/>
      <c r="I508" s="217"/>
      <c r="J508" s="217"/>
      <c r="K508" s="217"/>
      <c r="L508" s="217"/>
      <c r="M508" s="217"/>
      <c r="N508" s="217"/>
    </row>
    <row r="509" spans="1:18" ht="15.6" customHeight="1" x14ac:dyDescent="0.2">
      <c r="A509" s="49" t="s">
        <v>335</v>
      </c>
      <c r="B509" s="30" t="s">
        <v>163</v>
      </c>
      <c r="C509" s="426">
        <v>633</v>
      </c>
      <c r="D509" s="28">
        <v>41</v>
      </c>
      <c r="E509" s="28" t="s">
        <v>300</v>
      </c>
      <c r="F509" s="299">
        <v>65694</v>
      </c>
      <c r="G509" s="335">
        <v>65694</v>
      </c>
      <c r="H509" s="189">
        <v>49270.5</v>
      </c>
      <c r="I509" s="212">
        <f>SUM(H509/G509)*100</f>
        <v>75</v>
      </c>
      <c r="J509" s="378">
        <v>65694</v>
      </c>
      <c r="K509" s="217"/>
      <c r="L509" s="217"/>
      <c r="M509" s="217"/>
      <c r="N509" s="217"/>
    </row>
    <row r="510" spans="1:18" ht="15.6" customHeight="1" x14ac:dyDescent="0.2">
      <c r="A510" s="49" t="s">
        <v>335</v>
      </c>
      <c r="B510" s="28"/>
      <c r="C510" s="40"/>
      <c r="D510" s="28"/>
      <c r="E510" s="257" t="s">
        <v>62</v>
      </c>
      <c r="F510" s="326">
        <f t="shared" ref="F510" si="40">SUM(F509)</f>
        <v>65694</v>
      </c>
      <c r="G510" s="204">
        <f>SUM(G509)</f>
        <v>65694</v>
      </c>
      <c r="H510" s="204">
        <f>SUM(H509)</f>
        <v>49270.5</v>
      </c>
      <c r="I510" s="433">
        <f>SUM(H510/G510)*100</f>
        <v>75</v>
      </c>
      <c r="J510" s="385">
        <f>SUM(J509)</f>
        <v>65694</v>
      </c>
      <c r="K510" s="487"/>
      <c r="L510" s="487">
        <f>SUM(G510)</f>
        <v>65694</v>
      </c>
      <c r="M510" s="487">
        <f>SUM(H510)</f>
        <v>49270.5</v>
      </c>
      <c r="N510" s="487">
        <f>SUM(J510)</f>
        <v>65694</v>
      </c>
      <c r="P510" s="3"/>
      <c r="Q510" s="3"/>
      <c r="R510" s="3"/>
    </row>
    <row r="511" spans="1:18" ht="15.6" customHeight="1" x14ac:dyDescent="0.2">
      <c r="A511" s="46"/>
      <c r="B511" s="42"/>
      <c r="C511" s="56"/>
      <c r="D511" s="42"/>
      <c r="E511" s="497"/>
      <c r="F511" s="498"/>
      <c r="G511" s="487"/>
      <c r="H511" s="487"/>
      <c r="I511" s="217"/>
      <c r="J511" s="487"/>
      <c r="K511" s="487"/>
      <c r="L511" s="487"/>
      <c r="M511" s="487"/>
      <c r="N511" s="487"/>
      <c r="P511" s="3"/>
      <c r="Q511" s="3"/>
      <c r="R511" s="3"/>
    </row>
    <row r="512" spans="1:18" s="5" customFormat="1" ht="18" customHeight="1" x14ac:dyDescent="0.2">
      <c r="A512" s="36" t="s">
        <v>254</v>
      </c>
      <c r="B512" s="36"/>
      <c r="C512" s="69"/>
      <c r="D512" s="69"/>
      <c r="E512" s="69"/>
      <c r="F512" s="303"/>
      <c r="G512" s="446"/>
      <c r="H512" s="447"/>
      <c r="I512" s="217"/>
      <c r="J512" s="217"/>
      <c r="K512" s="217"/>
      <c r="L512" s="217"/>
      <c r="M512" s="217"/>
      <c r="N512" s="217"/>
    </row>
    <row r="513" spans="1:18" s="4" customFormat="1" ht="16.5" customHeight="1" x14ac:dyDescent="0.2">
      <c r="A513" s="44" t="s">
        <v>379</v>
      </c>
      <c r="B513" s="51" t="s">
        <v>404</v>
      </c>
      <c r="C513" s="176"/>
      <c r="D513" s="44"/>
      <c r="E513" s="44"/>
      <c r="F513" s="303"/>
      <c r="G513" s="446"/>
      <c r="H513" s="447"/>
      <c r="I513" s="217"/>
      <c r="J513" s="217"/>
      <c r="K513" s="217"/>
      <c r="L513" s="217"/>
      <c r="M513" s="217"/>
      <c r="N513" s="217"/>
    </row>
    <row r="514" spans="1:18" ht="17.45" customHeight="1" x14ac:dyDescent="0.2">
      <c r="A514" s="31"/>
      <c r="B514" s="30" t="s">
        <v>165</v>
      </c>
      <c r="C514" s="40"/>
      <c r="D514" s="35"/>
      <c r="E514" s="35" t="s">
        <v>166</v>
      </c>
      <c r="F514" s="299"/>
      <c r="G514" s="335"/>
      <c r="H514" s="189"/>
      <c r="I514" s="212"/>
      <c r="J514" s="378"/>
      <c r="K514" s="217"/>
      <c r="L514" s="217"/>
      <c r="M514" s="217"/>
      <c r="N514" s="217"/>
    </row>
    <row r="515" spans="1:18" ht="18.75" customHeight="1" x14ac:dyDescent="0.2">
      <c r="A515" s="49" t="s">
        <v>347</v>
      </c>
      <c r="B515" s="37"/>
      <c r="C515" s="40">
        <v>637001</v>
      </c>
      <c r="D515" s="28">
        <v>41</v>
      </c>
      <c r="E515" s="28" t="s">
        <v>478</v>
      </c>
      <c r="F515" s="299">
        <v>1900</v>
      </c>
      <c r="G515" s="335">
        <v>1900</v>
      </c>
      <c r="H515" s="189">
        <v>1210</v>
      </c>
      <c r="I515" s="212">
        <f t="shared" ref="I515:I516" si="41">SUM(H515/G515)*100</f>
        <v>63.684210526315788</v>
      </c>
      <c r="J515" s="378">
        <v>1900</v>
      </c>
      <c r="K515" s="217"/>
      <c r="L515" s="217"/>
      <c r="M515" s="217"/>
      <c r="N515" s="217"/>
    </row>
    <row r="516" spans="1:18" ht="17.45" customHeight="1" x14ac:dyDescent="0.2">
      <c r="A516" s="49" t="s">
        <v>347</v>
      </c>
      <c r="B516" s="28"/>
      <c r="C516" s="40"/>
      <c r="D516" s="28"/>
      <c r="E516" s="257" t="s">
        <v>62</v>
      </c>
      <c r="F516" s="326">
        <f t="shared" ref="F516" si="42">SUM(F515)</f>
        <v>1900</v>
      </c>
      <c r="G516" s="204">
        <f>SUM(G515)</f>
        <v>1900</v>
      </c>
      <c r="H516" s="204">
        <f>SUM(H515)</f>
        <v>1210</v>
      </c>
      <c r="I516" s="433">
        <f t="shared" si="41"/>
        <v>63.684210526315788</v>
      </c>
      <c r="J516" s="385">
        <f>SUM(J515)</f>
        <v>1900</v>
      </c>
      <c r="K516" s="487"/>
      <c r="L516" s="487">
        <f>SUM(G516)</f>
        <v>1900</v>
      </c>
      <c r="M516" s="487">
        <f>SUM(H516)</f>
        <v>1210</v>
      </c>
      <c r="N516" s="487">
        <f>SUM(J516)</f>
        <v>1900</v>
      </c>
      <c r="P516" s="3"/>
      <c r="Q516" s="3"/>
      <c r="R516" s="3"/>
    </row>
    <row r="517" spans="1:18" s="5" customFormat="1" ht="15" customHeight="1" x14ac:dyDescent="0.2">
      <c r="A517" s="36" t="s">
        <v>272</v>
      </c>
      <c r="B517" s="42"/>
      <c r="C517" s="56"/>
      <c r="D517" s="42"/>
      <c r="E517" s="42"/>
      <c r="F517" s="303"/>
      <c r="G517" s="446"/>
      <c r="H517" s="447"/>
      <c r="I517" s="217"/>
      <c r="J517" s="217"/>
      <c r="K517" s="217"/>
      <c r="L517" s="217"/>
      <c r="M517" s="217"/>
      <c r="N517" s="217"/>
    </row>
    <row r="518" spans="1:18" s="4" customFormat="1" ht="15.75" customHeight="1" x14ac:dyDescent="0.2">
      <c r="A518" s="44" t="s">
        <v>379</v>
      </c>
      <c r="B518" s="51" t="s">
        <v>405</v>
      </c>
      <c r="C518" s="176"/>
      <c r="D518" s="44"/>
      <c r="E518" s="44"/>
      <c r="F518" s="303"/>
      <c r="G518" s="446"/>
      <c r="H518" s="447"/>
      <c r="I518" s="217"/>
      <c r="J518" s="217"/>
      <c r="K518" s="217"/>
      <c r="L518" s="217"/>
      <c r="M518" s="217"/>
      <c r="N518" s="217"/>
    </row>
    <row r="519" spans="1:18" ht="16.5" customHeight="1" x14ac:dyDescent="0.2">
      <c r="A519" s="31"/>
      <c r="B519" s="78" t="s">
        <v>494</v>
      </c>
      <c r="C519" s="41"/>
      <c r="D519" s="35"/>
      <c r="E519" s="35" t="s">
        <v>167</v>
      </c>
      <c r="F519" s="299"/>
      <c r="G519" s="335"/>
      <c r="H519" s="189"/>
      <c r="I519" s="212"/>
      <c r="J519" s="378"/>
      <c r="K519" s="217"/>
      <c r="L519" s="217"/>
      <c r="M519" s="217"/>
      <c r="N519" s="217"/>
    </row>
    <row r="520" spans="1:18" ht="15" customHeight="1" x14ac:dyDescent="0.2">
      <c r="A520" s="83" t="s">
        <v>344</v>
      </c>
      <c r="B520" s="37"/>
      <c r="C520" s="40">
        <v>632001</v>
      </c>
      <c r="D520" s="28">
        <v>41</v>
      </c>
      <c r="E520" s="101" t="s">
        <v>1030</v>
      </c>
      <c r="F520" s="299">
        <v>0</v>
      </c>
      <c r="G520" s="335">
        <v>0</v>
      </c>
      <c r="H520" s="189"/>
      <c r="I520" s="212">
        <v>0</v>
      </c>
      <c r="J520" s="378">
        <v>0</v>
      </c>
      <c r="K520" s="217"/>
      <c r="L520" s="217"/>
      <c r="M520" s="217"/>
      <c r="N520" s="217"/>
    </row>
    <row r="521" spans="1:18" ht="17.45" customHeight="1" x14ac:dyDescent="0.2">
      <c r="A521" s="49"/>
      <c r="B521" s="37"/>
      <c r="C521" s="40">
        <v>633016</v>
      </c>
      <c r="D521" s="28">
        <v>41</v>
      </c>
      <c r="E521" s="28" t="s">
        <v>479</v>
      </c>
      <c r="F521" s="299">
        <v>704</v>
      </c>
      <c r="G521" s="335">
        <v>704</v>
      </c>
      <c r="H521" s="189"/>
      <c r="I521" s="212">
        <f t="shared" ref="I521:I524" si="43">SUM(H521/G521)*100</f>
        <v>0</v>
      </c>
      <c r="J521" s="378">
        <v>704</v>
      </c>
      <c r="K521" s="217"/>
      <c r="L521" s="217"/>
      <c r="M521" s="217"/>
      <c r="N521" s="217"/>
    </row>
    <row r="522" spans="1:18" ht="15" customHeight="1" x14ac:dyDescent="0.2">
      <c r="A522" s="49"/>
      <c r="B522" s="37"/>
      <c r="C522" s="40">
        <v>634004</v>
      </c>
      <c r="D522" s="28">
        <v>41</v>
      </c>
      <c r="E522" s="28" t="s">
        <v>168</v>
      </c>
      <c r="F522" s="299">
        <v>387</v>
      </c>
      <c r="G522" s="335">
        <v>387</v>
      </c>
      <c r="H522" s="189">
        <v>540</v>
      </c>
      <c r="I522" s="212">
        <f t="shared" si="43"/>
        <v>139.53488372093022</v>
      </c>
      <c r="J522" s="378">
        <v>540</v>
      </c>
      <c r="K522" s="217"/>
      <c r="L522" s="217"/>
      <c r="M522" s="217"/>
      <c r="N522" s="217"/>
    </row>
    <row r="523" spans="1:18" ht="15" customHeight="1" x14ac:dyDescent="0.2">
      <c r="A523" s="59"/>
      <c r="B523" s="37"/>
      <c r="C523" s="40">
        <v>633006</v>
      </c>
      <c r="D523" s="28">
        <v>41</v>
      </c>
      <c r="E523" s="28" t="s">
        <v>507</v>
      </c>
      <c r="F523" s="299">
        <v>900</v>
      </c>
      <c r="G523" s="335">
        <v>900</v>
      </c>
      <c r="H523" s="189">
        <v>731.14</v>
      </c>
      <c r="I523" s="212">
        <f t="shared" si="43"/>
        <v>81.237777777777779</v>
      </c>
      <c r="J523" s="378">
        <v>900</v>
      </c>
      <c r="K523" s="217"/>
      <c r="L523" s="217"/>
      <c r="M523" s="217"/>
      <c r="N523" s="217"/>
    </row>
    <row r="524" spans="1:18" ht="17.45" customHeight="1" x14ac:dyDescent="0.2">
      <c r="A524" s="83" t="s">
        <v>344</v>
      </c>
      <c r="B524" s="28"/>
      <c r="C524" s="40"/>
      <c r="D524" s="28"/>
      <c r="E524" s="257" t="s">
        <v>62</v>
      </c>
      <c r="F524" s="326">
        <f t="shared" ref="F524" si="44">SUM(F520:F523)</f>
        <v>1991</v>
      </c>
      <c r="G524" s="204">
        <f>SUM(G520:G523)</f>
        <v>1991</v>
      </c>
      <c r="H524" s="204">
        <f>SUM(H520:H523)</f>
        <v>1271.1399999999999</v>
      </c>
      <c r="I524" s="433">
        <f t="shared" si="43"/>
        <v>63.844299347061771</v>
      </c>
      <c r="J524" s="385">
        <f>SUM(J520:J523)</f>
        <v>2144</v>
      </c>
      <c r="K524" s="487"/>
      <c r="L524" s="487">
        <f>SUM(G524)</f>
        <v>1991</v>
      </c>
      <c r="M524" s="487">
        <f>SUM(H524)</f>
        <v>1271.1399999999999</v>
      </c>
      <c r="N524" s="487">
        <f>SUM(J524)</f>
        <v>2144</v>
      </c>
      <c r="P524" s="3"/>
      <c r="Q524" s="3"/>
      <c r="R524" s="3"/>
    </row>
    <row r="525" spans="1:18" s="4" customFormat="1" ht="17.45" customHeight="1" x14ac:dyDescent="0.2">
      <c r="A525" s="44" t="s">
        <v>379</v>
      </c>
      <c r="B525" s="51" t="s">
        <v>406</v>
      </c>
      <c r="C525" s="176"/>
      <c r="D525" s="44"/>
      <c r="E525" s="44"/>
      <c r="F525" s="303"/>
      <c r="G525" s="446"/>
      <c r="H525" s="447"/>
      <c r="I525" s="217"/>
      <c r="J525" s="217"/>
      <c r="K525" s="217"/>
      <c r="L525" s="217"/>
      <c r="M525" s="217"/>
      <c r="N525" s="217"/>
    </row>
    <row r="526" spans="1:18" ht="15.75" customHeight="1" x14ac:dyDescent="0.2">
      <c r="A526" s="52"/>
      <c r="B526" s="78" t="s">
        <v>494</v>
      </c>
      <c r="C526" s="40"/>
      <c r="D526" s="30"/>
      <c r="E526" s="30" t="s">
        <v>169</v>
      </c>
      <c r="F526" s="298"/>
      <c r="G526" s="343"/>
      <c r="H526" s="349"/>
      <c r="I526" s="216"/>
      <c r="J526" s="383"/>
      <c r="K526" s="218"/>
      <c r="L526" s="218"/>
      <c r="M526" s="218"/>
      <c r="N526" s="218"/>
    </row>
    <row r="527" spans="1:18" ht="18" customHeight="1" x14ac:dyDescent="0.2">
      <c r="A527" s="83" t="s">
        <v>273</v>
      </c>
      <c r="B527" s="37"/>
      <c r="C527" s="40">
        <v>637011</v>
      </c>
      <c r="D527" s="28">
        <v>41</v>
      </c>
      <c r="E527" s="101" t="s">
        <v>813</v>
      </c>
      <c r="F527" s="299">
        <v>120</v>
      </c>
      <c r="G527" s="335">
        <v>120</v>
      </c>
      <c r="H527" s="189"/>
      <c r="I527" s="212">
        <f>SUM(H527/G527)*100</f>
        <v>0</v>
      </c>
      <c r="J527" s="378">
        <v>120</v>
      </c>
      <c r="K527" s="217"/>
      <c r="L527" s="217"/>
      <c r="M527" s="217"/>
      <c r="N527" s="217"/>
    </row>
    <row r="528" spans="1:18" ht="18" customHeight="1" x14ac:dyDescent="0.2">
      <c r="A528" s="49"/>
      <c r="B528" s="37"/>
      <c r="C528" s="40">
        <v>637034</v>
      </c>
      <c r="D528" s="101">
        <v>41</v>
      </c>
      <c r="E528" s="101" t="s">
        <v>758</v>
      </c>
      <c r="F528" s="299"/>
      <c r="G528" s="335"/>
      <c r="H528" s="189"/>
      <c r="I528" s="212"/>
      <c r="J528" s="378"/>
      <c r="K528" s="217"/>
      <c r="L528" s="217"/>
      <c r="M528" s="217"/>
      <c r="N528" s="217"/>
    </row>
    <row r="529" spans="1:19" ht="17.45" customHeight="1" x14ac:dyDescent="0.2">
      <c r="A529" s="83" t="s">
        <v>273</v>
      </c>
      <c r="B529" s="28"/>
      <c r="C529" s="40"/>
      <c r="D529" s="28"/>
      <c r="E529" s="257" t="s">
        <v>62</v>
      </c>
      <c r="F529" s="328">
        <f t="shared" ref="F529" si="45">SUM(F527:F528)</f>
        <v>120</v>
      </c>
      <c r="G529" s="259">
        <f>SUM(G527:G528)</f>
        <v>120</v>
      </c>
      <c r="H529" s="360">
        <v>0</v>
      </c>
      <c r="I529" s="433">
        <f>SUM(H529/G529)*100</f>
        <v>0</v>
      </c>
      <c r="J529" s="386">
        <f>SUM(J527:J528)</f>
        <v>120</v>
      </c>
      <c r="K529" s="489"/>
      <c r="L529" s="489">
        <f>SUM(G529)</f>
        <v>120</v>
      </c>
      <c r="M529" s="489">
        <f>SUM(H529)</f>
        <v>0</v>
      </c>
      <c r="N529" s="489">
        <f>SUM(J529)</f>
        <v>120</v>
      </c>
      <c r="P529" s="3"/>
      <c r="Q529" s="3"/>
      <c r="R529" s="3"/>
    </row>
    <row r="530" spans="1:19" ht="15" customHeight="1" x14ac:dyDescent="0.2">
      <c r="A530" s="49"/>
      <c r="B530" s="30" t="s">
        <v>495</v>
      </c>
      <c r="C530" s="40"/>
      <c r="D530" s="30"/>
      <c r="E530" s="30" t="s">
        <v>170</v>
      </c>
      <c r="F530" s="299"/>
      <c r="G530" s="335"/>
      <c r="H530" s="189"/>
      <c r="I530" s="212"/>
      <c r="J530" s="378"/>
      <c r="K530" s="217"/>
      <c r="L530" s="217"/>
      <c r="M530" s="217"/>
      <c r="N530" s="217"/>
    </row>
    <row r="531" spans="1:19" ht="15" customHeight="1" x14ac:dyDescent="0.2">
      <c r="A531" s="83" t="s">
        <v>344</v>
      </c>
      <c r="B531" s="37"/>
      <c r="C531" s="40">
        <v>642003</v>
      </c>
      <c r="D531" s="28">
        <v>41</v>
      </c>
      <c r="E531" s="28" t="s">
        <v>558</v>
      </c>
      <c r="F531" s="299">
        <v>3000</v>
      </c>
      <c r="G531" s="335">
        <v>3000</v>
      </c>
      <c r="H531" s="189">
        <v>4420</v>
      </c>
      <c r="I531" s="212">
        <f t="shared" ref="I531:I536" si="46">SUM(H531/G531)*100</f>
        <v>147.33333333333334</v>
      </c>
      <c r="J531" s="378">
        <v>5000</v>
      </c>
      <c r="K531" s="217"/>
      <c r="L531" s="217"/>
      <c r="M531" s="217"/>
      <c r="N531" s="217"/>
    </row>
    <row r="532" spans="1:19" ht="15" customHeight="1" x14ac:dyDescent="0.2">
      <c r="A532" s="49"/>
      <c r="B532" s="28"/>
      <c r="C532" s="40">
        <v>633006</v>
      </c>
      <c r="D532" s="28">
        <v>41</v>
      </c>
      <c r="E532" s="101" t="s">
        <v>885</v>
      </c>
      <c r="F532" s="299">
        <v>3500</v>
      </c>
      <c r="G532" s="335">
        <v>3500</v>
      </c>
      <c r="H532" s="189"/>
      <c r="I532" s="212">
        <f t="shared" si="46"/>
        <v>0</v>
      </c>
      <c r="J532" s="378">
        <v>3500</v>
      </c>
      <c r="K532" s="217"/>
      <c r="L532" s="217"/>
      <c r="M532" s="217"/>
      <c r="N532" s="217"/>
    </row>
    <row r="533" spans="1:19" ht="15" customHeight="1" x14ac:dyDescent="0.2">
      <c r="A533" s="49"/>
      <c r="B533" s="53"/>
      <c r="C533" s="172">
        <v>636001</v>
      </c>
      <c r="D533" s="102" t="s">
        <v>1014</v>
      </c>
      <c r="E533" s="102" t="s">
        <v>1013</v>
      </c>
      <c r="F533" s="299"/>
      <c r="G533" s="335"/>
      <c r="H533" s="189">
        <v>5945.11</v>
      </c>
      <c r="I533" s="212">
        <v>0</v>
      </c>
      <c r="J533" s="378">
        <v>15000</v>
      </c>
      <c r="K533" s="217"/>
      <c r="L533" s="217"/>
      <c r="M533" s="217"/>
      <c r="N533" s="217"/>
    </row>
    <row r="534" spans="1:19" ht="15" customHeight="1" x14ac:dyDescent="0.2">
      <c r="A534" s="49"/>
      <c r="B534" s="53"/>
      <c r="C534" s="172">
        <v>634004</v>
      </c>
      <c r="D534" s="102">
        <v>41</v>
      </c>
      <c r="E534" s="102" t="s">
        <v>1015</v>
      </c>
      <c r="F534" s="299"/>
      <c r="G534" s="335"/>
      <c r="H534" s="189">
        <v>60.8</v>
      </c>
      <c r="I534" s="212">
        <v>0</v>
      </c>
      <c r="J534" s="378">
        <v>61</v>
      </c>
      <c r="K534" s="217"/>
      <c r="L534" s="217"/>
      <c r="M534" s="217"/>
      <c r="N534" s="217"/>
    </row>
    <row r="535" spans="1:19" ht="15" customHeight="1" thickBot="1" x14ac:dyDescent="0.25">
      <c r="A535" s="83" t="s">
        <v>344</v>
      </c>
      <c r="B535" s="53"/>
      <c r="C535" s="172"/>
      <c r="D535" s="29"/>
      <c r="E535" s="260" t="s">
        <v>62</v>
      </c>
      <c r="F535" s="326">
        <f>SUM(F531:F532)</f>
        <v>6500</v>
      </c>
      <c r="G535" s="204">
        <f>SUM(G531:G534)</f>
        <v>6500</v>
      </c>
      <c r="H535" s="204">
        <f>SUM(H531:H534)</f>
        <v>10425.91</v>
      </c>
      <c r="I535" s="434">
        <f t="shared" si="46"/>
        <v>160.39861538461537</v>
      </c>
      <c r="J535" s="476">
        <f>SUM(J531:J534)</f>
        <v>23561</v>
      </c>
      <c r="K535" s="487"/>
      <c r="L535" s="487">
        <f>SUM(G535)</f>
        <v>6500</v>
      </c>
      <c r="M535" s="487">
        <f>SUM(H535)</f>
        <v>10425.91</v>
      </c>
      <c r="N535" s="487">
        <f>SUM(J535)</f>
        <v>23561</v>
      </c>
      <c r="P535" s="3"/>
      <c r="Q535" s="3"/>
      <c r="R535" s="3"/>
    </row>
    <row r="536" spans="1:19" ht="15" customHeight="1" thickBot="1" x14ac:dyDescent="0.3">
      <c r="A536" s="261" t="s">
        <v>365</v>
      </c>
      <c r="B536" s="262"/>
      <c r="C536" s="263"/>
      <c r="D536" s="264"/>
      <c r="E536" s="265"/>
      <c r="F536" s="329">
        <v>3223990</v>
      </c>
      <c r="G536" s="206">
        <f>SUM(L536)</f>
        <v>3351904.46</v>
      </c>
      <c r="H536" s="361">
        <f>SUM(M536)</f>
        <v>2627721.8299999996</v>
      </c>
      <c r="I536" s="432">
        <f t="shared" si="46"/>
        <v>78.394890467731287</v>
      </c>
      <c r="J536" s="388">
        <f>SUM(N536)</f>
        <v>3750300</v>
      </c>
      <c r="K536" s="161"/>
      <c r="L536" s="161">
        <f>SUM(L78:L535)</f>
        <v>3351904.46</v>
      </c>
      <c r="M536" s="161">
        <f>SUM(M78:M535)</f>
        <v>2627721.8299999996</v>
      </c>
      <c r="N536" s="161">
        <f>SUM(N78:N535)</f>
        <v>3750300</v>
      </c>
      <c r="P536" s="3"/>
      <c r="Q536" s="3"/>
      <c r="R536" s="3"/>
    </row>
    <row r="537" spans="1:19" ht="15.95" customHeight="1" x14ac:dyDescent="0.2">
      <c r="A537" s="38"/>
      <c r="B537" s="38"/>
      <c r="C537" s="72"/>
      <c r="D537" s="38"/>
      <c r="E537" s="80" t="s">
        <v>366</v>
      </c>
      <c r="F537" s="303"/>
      <c r="G537" s="446"/>
      <c r="H537" s="447"/>
      <c r="I537" s="217"/>
      <c r="J537" s="217"/>
      <c r="K537" s="217"/>
      <c r="L537" s="217"/>
      <c r="M537" s="217"/>
      <c r="N537" s="217"/>
    </row>
    <row r="538" spans="1:19" s="5" customFormat="1" ht="15.95" customHeight="1" x14ac:dyDescent="0.2">
      <c r="A538" s="36" t="s">
        <v>342</v>
      </c>
      <c r="B538" s="42"/>
      <c r="C538" s="56"/>
      <c r="D538" s="42"/>
      <c r="E538" s="42"/>
      <c r="F538" s="303"/>
      <c r="G538" s="446"/>
      <c r="H538" s="447"/>
      <c r="I538" s="217"/>
      <c r="J538" s="217"/>
      <c r="K538" s="217"/>
      <c r="L538" s="217"/>
      <c r="M538" s="217"/>
      <c r="N538" s="217"/>
    </row>
    <row r="539" spans="1:19" s="4" customFormat="1" ht="15.95" customHeight="1" x14ac:dyDescent="0.2">
      <c r="A539" s="44" t="s">
        <v>379</v>
      </c>
      <c r="B539" s="51" t="s">
        <v>407</v>
      </c>
      <c r="C539" s="176"/>
      <c r="D539" s="44"/>
      <c r="E539" s="44"/>
      <c r="F539" s="303"/>
      <c r="G539" s="446"/>
      <c r="H539" s="447"/>
      <c r="I539" s="217"/>
      <c r="J539" s="217"/>
      <c r="K539" s="217"/>
      <c r="L539" s="217"/>
      <c r="M539" s="217"/>
      <c r="N539" s="217"/>
    </row>
    <row r="540" spans="1:19" ht="15.95" customHeight="1" x14ac:dyDescent="0.2">
      <c r="A540" s="30" t="s">
        <v>343</v>
      </c>
      <c r="B540" s="85" t="s">
        <v>133</v>
      </c>
      <c r="C540" s="40"/>
      <c r="D540" s="30"/>
      <c r="E540" s="30" t="s">
        <v>134</v>
      </c>
      <c r="F540" s="299"/>
      <c r="G540" s="335"/>
      <c r="H540" s="189"/>
      <c r="I540" s="213"/>
      <c r="J540" s="378"/>
      <c r="K540" s="217"/>
      <c r="L540" s="217"/>
      <c r="M540" s="217"/>
      <c r="N540" s="217"/>
    </row>
    <row r="541" spans="1:19" ht="15.95" customHeight="1" x14ac:dyDescent="0.2">
      <c r="A541" s="101"/>
      <c r="B541" s="85" t="s">
        <v>133</v>
      </c>
      <c r="C541" s="40">
        <v>717001</v>
      </c>
      <c r="D541" s="108">
        <v>41</v>
      </c>
      <c r="E541" s="89" t="s">
        <v>717</v>
      </c>
      <c r="F541" s="299">
        <v>70506</v>
      </c>
      <c r="G541" s="335">
        <v>180739</v>
      </c>
      <c r="H541" s="189"/>
      <c r="I541" s="212">
        <f t="shared" ref="I541" si="47">SUM(H541/G541)*100</f>
        <v>0</v>
      </c>
      <c r="J541" s="378">
        <v>0</v>
      </c>
      <c r="K541" s="217"/>
      <c r="L541" s="217"/>
      <c r="M541" s="217"/>
      <c r="N541" s="217"/>
    </row>
    <row r="542" spans="1:19" ht="15.95" customHeight="1" x14ac:dyDescent="0.2">
      <c r="A542" s="101"/>
      <c r="B542" s="85" t="s">
        <v>133</v>
      </c>
      <c r="C542" s="40">
        <v>717001</v>
      </c>
      <c r="D542" s="170" t="s">
        <v>1048</v>
      </c>
      <c r="E542" s="115" t="s">
        <v>884</v>
      </c>
      <c r="F542" s="299"/>
      <c r="G542" s="335"/>
      <c r="H542" s="189"/>
      <c r="I542" s="212"/>
      <c r="J542" s="378"/>
      <c r="K542" s="217"/>
      <c r="L542" s="217"/>
      <c r="M542" s="217"/>
      <c r="N542" s="217"/>
    </row>
    <row r="543" spans="1:19" ht="15.95" customHeight="1" x14ac:dyDescent="0.2">
      <c r="A543" s="101"/>
      <c r="B543" s="85"/>
      <c r="C543" s="40"/>
      <c r="D543" s="108"/>
      <c r="E543" s="115" t="s">
        <v>888</v>
      </c>
      <c r="F543" s="298"/>
      <c r="G543" s="343"/>
      <c r="H543" s="349"/>
      <c r="I543" s="216"/>
      <c r="J543" s="383"/>
      <c r="K543" s="218"/>
      <c r="L543" s="218"/>
      <c r="M543" s="218"/>
      <c r="N543" s="218"/>
      <c r="S543" s="117"/>
    </row>
    <row r="544" spans="1:19" ht="15.95" customHeight="1" x14ac:dyDescent="0.2">
      <c r="A544" s="101"/>
      <c r="B544" s="85"/>
      <c r="C544" s="40"/>
      <c r="D544" s="108"/>
      <c r="E544" s="115" t="s">
        <v>716</v>
      </c>
      <c r="F544" s="299"/>
      <c r="G544" s="335"/>
      <c r="H544" s="189"/>
      <c r="I544" s="212"/>
      <c r="J544" s="378"/>
      <c r="K544" s="217"/>
      <c r="L544" s="217"/>
      <c r="M544" s="217"/>
      <c r="N544" s="217"/>
    </row>
    <row r="545" spans="1:14" ht="15.95" customHeight="1" x14ac:dyDescent="0.2">
      <c r="A545" s="101"/>
      <c r="B545" s="85"/>
      <c r="C545" s="40"/>
      <c r="D545" s="108"/>
      <c r="E545" s="115" t="s">
        <v>886</v>
      </c>
      <c r="F545" s="299"/>
      <c r="G545" s="335"/>
      <c r="H545" s="189"/>
      <c r="I545" s="212"/>
      <c r="J545" s="378"/>
      <c r="K545" s="217"/>
      <c r="L545" s="217"/>
      <c r="M545" s="217"/>
      <c r="N545" s="217"/>
    </row>
    <row r="546" spans="1:14" ht="15.95" customHeight="1" x14ac:dyDescent="0.2">
      <c r="A546" s="101"/>
      <c r="B546" s="85"/>
      <c r="C546" s="40"/>
      <c r="D546" s="108"/>
      <c r="E546" s="115" t="s">
        <v>887</v>
      </c>
      <c r="F546" s="299"/>
      <c r="G546" s="335"/>
      <c r="H546" s="189"/>
      <c r="I546" s="212"/>
      <c r="J546" s="378"/>
      <c r="K546" s="217"/>
      <c r="L546" s="217"/>
      <c r="M546" s="217"/>
      <c r="N546" s="217"/>
    </row>
    <row r="547" spans="1:14" ht="15.95" customHeight="1" x14ac:dyDescent="0.2">
      <c r="A547" s="101"/>
      <c r="B547" s="85"/>
      <c r="C547" s="40"/>
      <c r="D547" s="108"/>
      <c r="E547" s="115" t="s">
        <v>875</v>
      </c>
      <c r="F547" s="299"/>
      <c r="G547" s="335"/>
      <c r="H547" s="189"/>
      <c r="I547" s="212"/>
      <c r="J547" s="378"/>
      <c r="K547" s="217"/>
      <c r="L547" s="217"/>
      <c r="M547" s="217"/>
      <c r="N547" s="217"/>
    </row>
    <row r="548" spans="1:14" ht="15.95" customHeight="1" x14ac:dyDescent="0.2">
      <c r="A548" s="101"/>
      <c r="B548" s="33" t="s">
        <v>160</v>
      </c>
      <c r="C548" s="40">
        <v>712001</v>
      </c>
      <c r="D548" s="108">
        <v>41</v>
      </c>
      <c r="E548" s="101" t="s">
        <v>542</v>
      </c>
      <c r="F548" s="299">
        <v>8175</v>
      </c>
      <c r="G548" s="335">
        <v>8175</v>
      </c>
      <c r="H548" s="189">
        <v>8175</v>
      </c>
      <c r="I548" s="212">
        <f t="shared" ref="I548:I550" si="48">SUM(H548/G548)*100</f>
        <v>100</v>
      </c>
      <c r="J548" s="378">
        <v>8175</v>
      </c>
      <c r="K548" s="217"/>
      <c r="L548" s="217"/>
      <c r="M548" s="217"/>
      <c r="N548" s="217"/>
    </row>
    <row r="549" spans="1:14" ht="15" customHeight="1" x14ac:dyDescent="0.2">
      <c r="A549" s="171"/>
      <c r="B549" s="167" t="s">
        <v>665</v>
      </c>
      <c r="C549" s="182">
        <v>713005</v>
      </c>
      <c r="D549" s="105">
        <v>41</v>
      </c>
      <c r="E549" s="105" t="s">
        <v>1020</v>
      </c>
      <c r="F549" s="299"/>
      <c r="G549" s="335"/>
      <c r="H549" s="189">
        <v>2970</v>
      </c>
      <c r="I549" s="212">
        <v>0</v>
      </c>
      <c r="J549" s="378">
        <v>2970</v>
      </c>
      <c r="K549" s="217"/>
      <c r="L549" s="217"/>
      <c r="M549" s="217"/>
      <c r="N549" s="217"/>
    </row>
    <row r="550" spans="1:14" ht="15" customHeight="1" x14ac:dyDescent="0.2">
      <c r="A550" s="171"/>
      <c r="B550" s="85" t="s">
        <v>133</v>
      </c>
      <c r="C550" s="172">
        <v>711005</v>
      </c>
      <c r="D550" s="102">
        <v>111.41</v>
      </c>
      <c r="E550" s="102" t="s">
        <v>666</v>
      </c>
      <c r="F550" s="299">
        <v>2500</v>
      </c>
      <c r="G550" s="335">
        <v>2500</v>
      </c>
      <c r="H550" s="189">
        <v>5000</v>
      </c>
      <c r="I550" s="212">
        <f t="shared" si="48"/>
        <v>200</v>
      </c>
      <c r="J550" s="378">
        <v>5000</v>
      </c>
      <c r="K550" s="217"/>
      <c r="L550" s="217"/>
      <c r="M550" s="217"/>
      <c r="N550" s="217"/>
    </row>
    <row r="551" spans="1:14" ht="15" customHeight="1" x14ac:dyDescent="0.2">
      <c r="A551" s="171"/>
      <c r="B551" s="85" t="s">
        <v>133</v>
      </c>
      <c r="C551" s="172">
        <v>711005</v>
      </c>
      <c r="D551" s="102">
        <v>41</v>
      </c>
      <c r="E551" s="102" t="s">
        <v>759</v>
      </c>
      <c r="F551" s="299"/>
      <c r="G551" s="335"/>
      <c r="H551" s="189"/>
      <c r="I551" s="212"/>
      <c r="J551" s="378">
        <v>0</v>
      </c>
      <c r="K551" s="217"/>
      <c r="L551" s="217"/>
      <c r="M551" s="217"/>
      <c r="N551" s="217"/>
    </row>
    <row r="552" spans="1:14" ht="15.75" customHeight="1" x14ac:dyDescent="0.2">
      <c r="A552" s="171"/>
      <c r="B552" s="90" t="s">
        <v>774</v>
      </c>
      <c r="C552" s="30">
        <v>717002</v>
      </c>
      <c r="D552" s="104">
        <v>41</v>
      </c>
      <c r="E552" s="102" t="s">
        <v>1050</v>
      </c>
      <c r="F552" s="299"/>
      <c r="G552" s="335"/>
      <c r="H552" s="189">
        <v>-2940</v>
      </c>
      <c r="I552" s="212">
        <v>0</v>
      </c>
      <c r="J552" s="378">
        <v>-2940</v>
      </c>
      <c r="K552" s="217"/>
      <c r="L552" s="217"/>
      <c r="M552" s="217"/>
      <c r="N552" s="217"/>
    </row>
    <row r="553" spans="1:14" ht="15.75" customHeight="1" x14ac:dyDescent="0.2">
      <c r="A553" s="171"/>
      <c r="B553" s="90" t="s">
        <v>776</v>
      </c>
      <c r="C553" s="30" t="s">
        <v>775</v>
      </c>
      <c r="D553" s="104">
        <v>41</v>
      </c>
      <c r="E553" s="102" t="s">
        <v>1016</v>
      </c>
      <c r="F553" s="299"/>
      <c r="G553" s="335"/>
      <c r="H553" s="189">
        <v>19537.73</v>
      </c>
      <c r="I553" s="212">
        <v>0</v>
      </c>
      <c r="J553" s="378">
        <v>19538</v>
      </c>
      <c r="K553" s="217"/>
      <c r="L553" s="217"/>
      <c r="M553" s="217"/>
      <c r="N553" s="217"/>
    </row>
    <row r="554" spans="1:14" ht="15.75" customHeight="1" x14ac:dyDescent="0.2">
      <c r="A554" s="171"/>
      <c r="B554" s="90" t="s">
        <v>1017</v>
      </c>
      <c r="C554" s="30">
        <v>713004</v>
      </c>
      <c r="D554" s="104">
        <v>41</v>
      </c>
      <c r="E554" s="102" t="s">
        <v>1018</v>
      </c>
      <c r="F554" s="299"/>
      <c r="G554" s="335"/>
      <c r="H554" s="189">
        <v>7945</v>
      </c>
      <c r="I554" s="212">
        <v>0</v>
      </c>
      <c r="J554" s="378">
        <v>7945</v>
      </c>
      <c r="K554" s="217"/>
      <c r="L554" s="217"/>
      <c r="M554" s="217"/>
      <c r="N554" s="217"/>
    </row>
    <row r="555" spans="1:14" ht="15.75" customHeight="1" x14ac:dyDescent="0.2">
      <c r="A555" s="171"/>
      <c r="B555" s="90" t="s">
        <v>89</v>
      </c>
      <c r="C555" s="30" t="s">
        <v>777</v>
      </c>
      <c r="D555" s="104">
        <v>41</v>
      </c>
      <c r="E555" s="102" t="s">
        <v>1019</v>
      </c>
      <c r="F555" s="299"/>
      <c r="G555" s="335"/>
      <c r="H555" s="189">
        <v>6188</v>
      </c>
      <c r="I555" s="212">
        <v>0</v>
      </c>
      <c r="J555" s="378">
        <v>6188</v>
      </c>
      <c r="K555" s="217"/>
      <c r="L555" s="217"/>
      <c r="M555" s="217"/>
      <c r="N555" s="217"/>
    </row>
    <row r="556" spans="1:14" ht="15.75" customHeight="1" x14ac:dyDescent="0.2">
      <c r="A556" s="171"/>
      <c r="B556" s="90" t="s">
        <v>145</v>
      </c>
      <c r="C556" s="30">
        <v>717002</v>
      </c>
      <c r="D556" s="104">
        <v>41</v>
      </c>
      <c r="E556" s="102" t="s">
        <v>780</v>
      </c>
      <c r="F556" s="299"/>
      <c r="G556" s="335"/>
      <c r="H556" s="189">
        <v>3174.97</v>
      </c>
      <c r="I556" s="212">
        <v>0</v>
      </c>
      <c r="J556" s="378">
        <v>3175</v>
      </c>
      <c r="K556" s="217"/>
      <c r="L556" s="217"/>
      <c r="M556" s="217"/>
      <c r="N556" s="217"/>
    </row>
    <row r="557" spans="1:14" ht="15.75" customHeight="1" x14ac:dyDescent="0.2">
      <c r="A557" s="171"/>
      <c r="B557" s="85" t="s">
        <v>133</v>
      </c>
      <c r="C557" s="172" t="s">
        <v>640</v>
      </c>
      <c r="D557" s="102">
        <v>41</v>
      </c>
      <c r="E557" s="102" t="s">
        <v>779</v>
      </c>
      <c r="F557" s="299"/>
      <c r="G557" s="335"/>
      <c r="H557" s="189">
        <v>30134.84</v>
      </c>
      <c r="I557" s="212">
        <v>0</v>
      </c>
      <c r="J557" s="378">
        <v>30135</v>
      </c>
      <c r="K557" s="217"/>
      <c r="L557" s="217"/>
      <c r="M557" s="217"/>
      <c r="N557" s="217"/>
    </row>
    <row r="558" spans="1:14" ht="15.75" customHeight="1" x14ac:dyDescent="0.2">
      <c r="A558" s="171"/>
      <c r="B558" s="85" t="s">
        <v>133</v>
      </c>
      <c r="C558" s="172">
        <v>717001</v>
      </c>
      <c r="D558" s="105">
        <v>41</v>
      </c>
      <c r="E558" s="104" t="s">
        <v>778</v>
      </c>
      <c r="F558" s="299"/>
      <c r="G558" s="335"/>
      <c r="H558" s="189">
        <v>35415.449999999997</v>
      </c>
      <c r="I558" s="212">
        <v>0</v>
      </c>
      <c r="J558" s="378">
        <v>36000</v>
      </c>
      <c r="K558" s="217"/>
      <c r="L558" s="217"/>
      <c r="M558" s="217"/>
      <c r="N558" s="217"/>
    </row>
    <row r="559" spans="1:14" ht="15.75" customHeight="1" x14ac:dyDescent="0.2">
      <c r="A559" s="171"/>
      <c r="B559" s="90" t="s">
        <v>145</v>
      </c>
      <c r="C559" s="172">
        <v>717002</v>
      </c>
      <c r="D559" s="102">
        <v>41</v>
      </c>
      <c r="E559" s="102" t="s">
        <v>760</v>
      </c>
      <c r="F559" s="299"/>
      <c r="G559" s="335"/>
      <c r="H559" s="189">
        <v>0</v>
      </c>
      <c r="I559" s="212">
        <v>0</v>
      </c>
      <c r="J559" s="378">
        <v>10480</v>
      </c>
      <c r="K559" s="217"/>
      <c r="L559" s="217"/>
      <c r="M559" s="217"/>
      <c r="N559" s="217"/>
    </row>
    <row r="560" spans="1:14" ht="15.75" customHeight="1" x14ac:dyDescent="0.2">
      <c r="A560" s="171"/>
      <c r="B560" s="85" t="s">
        <v>133</v>
      </c>
      <c r="C560" s="172">
        <v>717002</v>
      </c>
      <c r="D560" s="102">
        <v>41</v>
      </c>
      <c r="E560" s="84" t="s">
        <v>1021</v>
      </c>
      <c r="F560" s="305"/>
      <c r="G560" s="337"/>
      <c r="H560" s="352">
        <v>250</v>
      </c>
      <c r="I560" s="212">
        <v>0</v>
      </c>
      <c r="J560" s="380">
        <v>250</v>
      </c>
      <c r="K560" s="217"/>
      <c r="L560" s="217"/>
      <c r="M560" s="217"/>
      <c r="N560" s="217"/>
    </row>
    <row r="561" spans="1:14" ht="15" customHeight="1" x14ac:dyDescent="0.2">
      <c r="A561" s="171"/>
      <c r="B561" s="85" t="s">
        <v>133</v>
      </c>
      <c r="C561" s="172">
        <v>717001</v>
      </c>
      <c r="D561" s="102">
        <v>41</v>
      </c>
      <c r="E561" s="84" t="s">
        <v>883</v>
      </c>
      <c r="F561" s="305">
        <v>70000</v>
      </c>
      <c r="G561" s="337">
        <v>70000</v>
      </c>
      <c r="H561" s="352">
        <v>77.38</v>
      </c>
      <c r="I561" s="212">
        <f t="shared" ref="I561" si="49">SUM(H561/G561)*100</f>
        <v>0.11054285714285714</v>
      </c>
      <c r="J561" s="380">
        <v>70000</v>
      </c>
      <c r="K561" s="217"/>
      <c r="L561" s="217"/>
      <c r="M561" s="217"/>
      <c r="N561" s="217"/>
    </row>
    <row r="562" spans="1:14" ht="15" customHeight="1" x14ac:dyDescent="0.2">
      <c r="A562" s="171"/>
      <c r="B562" s="85" t="s">
        <v>133</v>
      </c>
      <c r="C562" s="172" t="s">
        <v>761</v>
      </c>
      <c r="D562" s="102">
        <v>41</v>
      </c>
      <c r="E562" s="84" t="s">
        <v>1024</v>
      </c>
      <c r="F562" s="305"/>
      <c r="G562" s="337"/>
      <c r="H562" s="352">
        <v>3582</v>
      </c>
      <c r="I562" s="212">
        <v>0</v>
      </c>
      <c r="J562" s="380">
        <v>3582</v>
      </c>
      <c r="K562" s="217"/>
      <c r="L562" s="217"/>
      <c r="M562" s="217"/>
      <c r="N562" s="217"/>
    </row>
    <row r="563" spans="1:14" ht="15" customHeight="1" x14ac:dyDescent="0.2">
      <c r="A563" s="171"/>
      <c r="B563" s="85" t="s">
        <v>133</v>
      </c>
      <c r="C563" s="172" t="s">
        <v>762</v>
      </c>
      <c r="D563" s="102">
        <v>41</v>
      </c>
      <c r="E563" s="84" t="s">
        <v>763</v>
      </c>
      <c r="F563" s="305"/>
      <c r="G563" s="337"/>
      <c r="H563" s="352"/>
      <c r="I563" s="220"/>
      <c r="J563" s="380"/>
      <c r="K563" s="217"/>
      <c r="L563" s="217"/>
      <c r="M563" s="217"/>
      <c r="N563" s="217"/>
    </row>
    <row r="564" spans="1:14" ht="15" customHeight="1" x14ac:dyDescent="0.2">
      <c r="A564" s="171"/>
      <c r="B564" s="85" t="s">
        <v>133</v>
      </c>
      <c r="C564" s="172">
        <v>717002</v>
      </c>
      <c r="D564" s="102">
        <v>41</v>
      </c>
      <c r="E564" s="84" t="s">
        <v>1022</v>
      </c>
      <c r="F564" s="305"/>
      <c r="G564" s="337"/>
      <c r="H564" s="352">
        <v>3900</v>
      </c>
      <c r="I564" s="212">
        <v>0</v>
      </c>
      <c r="J564" s="380">
        <v>3900</v>
      </c>
      <c r="K564" s="217"/>
      <c r="L564" s="217"/>
      <c r="M564" s="217"/>
      <c r="N564" s="217"/>
    </row>
    <row r="565" spans="1:14" ht="15" customHeight="1" x14ac:dyDescent="0.2">
      <c r="A565" s="171"/>
      <c r="B565" s="85" t="s">
        <v>133</v>
      </c>
      <c r="C565" s="172">
        <v>717002</v>
      </c>
      <c r="D565" s="102">
        <v>41</v>
      </c>
      <c r="E565" s="84" t="s">
        <v>1023</v>
      </c>
      <c r="F565" s="305"/>
      <c r="G565" s="337"/>
      <c r="H565" s="352">
        <v>200</v>
      </c>
      <c r="I565" s="212">
        <v>0</v>
      </c>
      <c r="J565" s="380">
        <v>200</v>
      </c>
      <c r="K565" s="217"/>
      <c r="L565" s="217"/>
      <c r="M565" s="217"/>
      <c r="N565" s="217"/>
    </row>
    <row r="566" spans="1:14" ht="15" customHeight="1" x14ac:dyDescent="0.2">
      <c r="A566" s="171"/>
      <c r="B566" s="85" t="s">
        <v>133</v>
      </c>
      <c r="C566" s="172">
        <v>717002</v>
      </c>
      <c r="D566" s="102">
        <v>41</v>
      </c>
      <c r="E566" s="84" t="s">
        <v>1025</v>
      </c>
      <c r="F566" s="305"/>
      <c r="G566" s="337"/>
      <c r="H566" s="352">
        <v>13307.44</v>
      </c>
      <c r="I566" s="212">
        <v>0</v>
      </c>
      <c r="J566" s="380">
        <v>13307</v>
      </c>
      <c r="K566" s="217"/>
      <c r="L566" s="217"/>
      <c r="M566" s="217"/>
      <c r="N566" s="217"/>
    </row>
    <row r="567" spans="1:14" ht="15" customHeight="1" x14ac:dyDescent="0.2">
      <c r="A567" s="171"/>
      <c r="B567" s="85" t="s">
        <v>133</v>
      </c>
      <c r="C567" s="172">
        <v>717002</v>
      </c>
      <c r="D567" s="102">
        <v>41</v>
      </c>
      <c r="E567" s="84" t="s">
        <v>878</v>
      </c>
      <c r="F567" s="305">
        <v>2000</v>
      </c>
      <c r="G567" s="337">
        <v>2000</v>
      </c>
      <c r="H567" s="352"/>
      <c r="I567" s="212">
        <f t="shared" ref="I567:I572" si="50">SUM(H567/G567)*100</f>
        <v>0</v>
      </c>
      <c r="J567" s="380">
        <v>2000</v>
      </c>
      <c r="K567" s="217"/>
      <c r="L567" s="217"/>
      <c r="M567" s="217"/>
      <c r="N567" s="217"/>
    </row>
    <row r="568" spans="1:14" ht="15" customHeight="1" x14ac:dyDescent="0.2">
      <c r="A568" s="171"/>
      <c r="B568" s="90" t="s">
        <v>665</v>
      </c>
      <c r="C568" s="135">
        <v>723002</v>
      </c>
      <c r="D568" s="190" t="s">
        <v>1045</v>
      </c>
      <c r="E568" s="145" t="s">
        <v>865</v>
      </c>
      <c r="F568" s="305">
        <v>94131</v>
      </c>
      <c r="G568" s="337">
        <v>94131</v>
      </c>
      <c r="H568" s="352"/>
      <c r="I568" s="212">
        <f t="shared" si="50"/>
        <v>0</v>
      </c>
      <c r="J568" s="380">
        <v>0</v>
      </c>
      <c r="K568" s="217"/>
      <c r="L568" s="217"/>
      <c r="M568" s="217"/>
      <c r="N568" s="217"/>
    </row>
    <row r="569" spans="1:14" ht="15" customHeight="1" x14ac:dyDescent="0.2">
      <c r="A569" s="171"/>
      <c r="B569" s="90" t="s">
        <v>665</v>
      </c>
      <c r="C569" s="135">
        <v>723002</v>
      </c>
      <c r="D569" s="190" t="s">
        <v>1045</v>
      </c>
      <c r="E569" s="145" t="s">
        <v>864</v>
      </c>
      <c r="F569" s="305">
        <v>609759</v>
      </c>
      <c r="G569" s="337">
        <v>609759</v>
      </c>
      <c r="H569" s="352"/>
      <c r="I569" s="212">
        <f t="shared" si="50"/>
        <v>0</v>
      </c>
      <c r="J569" s="380">
        <v>0</v>
      </c>
      <c r="K569" s="217"/>
      <c r="L569" s="217"/>
      <c r="M569" s="217"/>
      <c r="N569" s="217"/>
    </row>
    <row r="570" spans="1:14" ht="15" customHeight="1" x14ac:dyDescent="0.2">
      <c r="A570" s="171"/>
      <c r="B570" s="90" t="s">
        <v>665</v>
      </c>
      <c r="C570" s="135">
        <v>723002</v>
      </c>
      <c r="D570" s="102">
        <v>41</v>
      </c>
      <c r="E570" s="145" t="s">
        <v>874</v>
      </c>
      <c r="F570" s="305">
        <v>36799</v>
      </c>
      <c r="G570" s="337">
        <v>36799</v>
      </c>
      <c r="H570" s="352"/>
      <c r="I570" s="212">
        <f t="shared" si="50"/>
        <v>0</v>
      </c>
      <c r="J570" s="380">
        <v>0</v>
      </c>
      <c r="K570" s="217"/>
      <c r="L570" s="217"/>
      <c r="M570" s="217"/>
      <c r="N570" s="217"/>
    </row>
    <row r="571" spans="1:14" ht="15" customHeight="1" thickBot="1" x14ac:dyDescent="0.25">
      <c r="A571" s="35"/>
      <c r="B571" s="39"/>
      <c r="C571" s="172"/>
      <c r="D571" s="29"/>
      <c r="E571" s="248" t="s">
        <v>62</v>
      </c>
      <c r="F571" s="307">
        <f>SUM(F541:F570)</f>
        <v>893870</v>
      </c>
      <c r="G571" s="226">
        <f>SUM(G541:G570)</f>
        <v>1004103</v>
      </c>
      <c r="H571" s="226">
        <f>SUM(H541:H570)</f>
        <v>136917.81</v>
      </c>
      <c r="I571" s="434">
        <f t="shared" si="50"/>
        <v>13.635833176476913</v>
      </c>
      <c r="J571" s="450">
        <f>SUM(J541:J570)</f>
        <v>219905</v>
      </c>
      <c r="K571" s="455"/>
      <c r="L571" s="455">
        <f>SUM(G571)</f>
        <v>1004103</v>
      </c>
      <c r="M571" s="455">
        <f>SUM(H571)</f>
        <v>136917.81</v>
      </c>
      <c r="N571" s="455">
        <f>SUM(J571)</f>
        <v>219905</v>
      </c>
    </row>
    <row r="572" spans="1:14" ht="15" customHeight="1" thickBot="1" x14ac:dyDescent="0.3">
      <c r="A572" s="261" t="s">
        <v>367</v>
      </c>
      <c r="B572" s="262"/>
      <c r="C572" s="263"/>
      <c r="D572" s="264"/>
      <c r="E572" s="262"/>
      <c r="F572" s="310">
        <f t="shared" ref="F572" si="51">SUM(F571)</f>
        <v>893870</v>
      </c>
      <c r="G572" s="207">
        <f>SUM(L571)</f>
        <v>1004103</v>
      </c>
      <c r="H572" s="356">
        <f>SUM(M571)</f>
        <v>136917.81</v>
      </c>
      <c r="I572" s="432">
        <f t="shared" si="50"/>
        <v>13.635833176476913</v>
      </c>
      <c r="J572" s="388">
        <f>SUM(N571)</f>
        <v>219905</v>
      </c>
      <c r="K572" s="161"/>
      <c r="L572" s="161"/>
      <c r="M572" s="161"/>
      <c r="N572" s="161"/>
    </row>
    <row r="573" spans="1:14" ht="15" customHeight="1" x14ac:dyDescent="0.25">
      <c r="A573" s="13"/>
      <c r="B573" s="137"/>
      <c r="C573" s="183"/>
      <c r="D573" s="13"/>
      <c r="E573" s="137"/>
      <c r="F573" s="302"/>
      <c r="G573" s="161"/>
      <c r="H573" s="445"/>
      <c r="I573" s="218"/>
      <c r="J573" s="218"/>
      <c r="K573" s="218"/>
      <c r="L573" s="218"/>
      <c r="M573" s="218"/>
      <c r="N573" s="218"/>
    </row>
    <row r="574" spans="1:14" ht="15" customHeight="1" x14ac:dyDescent="0.25">
      <c r="A574" s="13"/>
      <c r="B574" s="137"/>
      <c r="C574" s="183"/>
      <c r="D574" s="13"/>
      <c r="E574" s="137"/>
      <c r="F574" s="302"/>
      <c r="G574" s="161"/>
      <c r="H574" s="445"/>
      <c r="I574" s="218"/>
      <c r="J574" s="218"/>
      <c r="K574" s="218"/>
      <c r="L574" s="218"/>
      <c r="M574" s="218"/>
      <c r="N574" s="218"/>
    </row>
    <row r="575" spans="1:14" ht="15" customHeight="1" x14ac:dyDescent="0.25">
      <c r="A575" s="13"/>
      <c r="B575" s="137"/>
      <c r="C575" s="183"/>
      <c r="D575" s="13"/>
      <c r="E575" s="137"/>
      <c r="F575" s="302"/>
      <c r="G575" s="161"/>
      <c r="H575" s="445"/>
      <c r="I575" s="218"/>
      <c r="J575" s="218"/>
      <c r="K575" s="218"/>
      <c r="L575" s="218"/>
      <c r="M575" s="218"/>
      <c r="N575" s="218"/>
    </row>
    <row r="576" spans="1:14" ht="15" customHeight="1" x14ac:dyDescent="0.2">
      <c r="A576" s="38"/>
      <c r="B576" s="38"/>
      <c r="C576" s="72"/>
      <c r="D576" s="45"/>
      <c r="E576" s="45" t="s">
        <v>368</v>
      </c>
      <c r="F576" s="303"/>
      <c r="G576" s="446"/>
      <c r="H576" s="447"/>
      <c r="I576" s="217"/>
      <c r="J576" s="217"/>
      <c r="K576" s="217"/>
      <c r="L576" s="217"/>
      <c r="M576" s="217"/>
      <c r="N576" s="217"/>
    </row>
    <row r="577" spans="1:14" s="5" customFormat="1" ht="15" customHeight="1" x14ac:dyDescent="0.2">
      <c r="A577" s="36" t="s">
        <v>254</v>
      </c>
      <c r="B577" s="36"/>
      <c r="C577" s="56"/>
      <c r="D577" s="36"/>
      <c r="E577" s="42"/>
      <c r="F577" s="303"/>
      <c r="G577" s="446"/>
      <c r="H577" s="447"/>
      <c r="I577" s="217"/>
      <c r="J577" s="217"/>
      <c r="K577" s="217"/>
      <c r="L577" s="217"/>
      <c r="M577" s="217"/>
      <c r="N577" s="217"/>
    </row>
    <row r="578" spans="1:14" s="4" customFormat="1" ht="15" customHeight="1" x14ac:dyDescent="0.2">
      <c r="A578" s="44" t="s">
        <v>379</v>
      </c>
      <c r="B578" s="51" t="s">
        <v>408</v>
      </c>
      <c r="C578" s="176"/>
      <c r="D578" s="44"/>
      <c r="E578" s="43" t="s">
        <v>78</v>
      </c>
      <c r="F578" s="303"/>
      <c r="G578" s="446"/>
      <c r="H578" s="447"/>
      <c r="I578" s="217"/>
      <c r="J578" s="217"/>
      <c r="K578" s="217"/>
      <c r="L578" s="217"/>
      <c r="M578" s="217"/>
      <c r="N578" s="217"/>
    </row>
    <row r="579" spans="1:14" ht="15" customHeight="1" x14ac:dyDescent="0.2">
      <c r="A579" s="52" t="s">
        <v>361</v>
      </c>
      <c r="B579" s="35" t="s">
        <v>77</v>
      </c>
      <c r="C579" s="40">
        <v>821005</v>
      </c>
      <c r="D579" s="28">
        <v>41</v>
      </c>
      <c r="E579" s="31" t="s">
        <v>0</v>
      </c>
      <c r="F579" s="306">
        <v>11109.37</v>
      </c>
      <c r="G579" s="336">
        <v>11109.37</v>
      </c>
      <c r="H579" s="353">
        <v>8262.84</v>
      </c>
      <c r="I579" s="212">
        <f t="shared" ref="I579:I587" si="52">SUM(H579/G579)*100</f>
        <v>74.377214909576324</v>
      </c>
      <c r="J579" s="335">
        <v>11109.37</v>
      </c>
      <c r="K579" s="217"/>
      <c r="L579" s="217"/>
      <c r="M579" s="217"/>
      <c r="N579" s="217"/>
    </row>
    <row r="580" spans="1:14" ht="15" customHeight="1" x14ac:dyDescent="0.2">
      <c r="A580" s="52"/>
      <c r="B580" s="35"/>
      <c r="C580" s="173" t="s">
        <v>172</v>
      </c>
      <c r="D580" s="28">
        <v>41</v>
      </c>
      <c r="E580" s="28" t="s">
        <v>311</v>
      </c>
      <c r="F580" s="306">
        <v>20630.52</v>
      </c>
      <c r="G580" s="336">
        <v>20630.52</v>
      </c>
      <c r="H580" s="353">
        <v>15441.63</v>
      </c>
      <c r="I580" s="212">
        <f t="shared" si="52"/>
        <v>74.848476916723371</v>
      </c>
      <c r="J580" s="335">
        <v>20630.52</v>
      </c>
      <c r="K580" s="217"/>
      <c r="L580" s="217"/>
      <c r="M580" s="217"/>
      <c r="N580" s="217"/>
    </row>
    <row r="581" spans="1:14" ht="15" customHeight="1" x14ac:dyDescent="0.2">
      <c r="A581" s="28"/>
      <c r="B581" s="28"/>
      <c r="C581" s="173" t="s">
        <v>171</v>
      </c>
      <c r="D581" s="28">
        <v>41</v>
      </c>
      <c r="E581" s="28" t="s">
        <v>275</v>
      </c>
      <c r="F581" s="299">
        <v>54388</v>
      </c>
      <c r="G581" s="335">
        <v>54388</v>
      </c>
      <c r="H581" s="189">
        <v>40790.879999999997</v>
      </c>
      <c r="I581" s="212">
        <f t="shared" si="52"/>
        <v>74.999779363094802</v>
      </c>
      <c r="J581" s="335">
        <v>54388</v>
      </c>
      <c r="K581" s="217"/>
      <c r="L581" s="217"/>
      <c r="M581" s="217"/>
      <c r="N581" s="217"/>
    </row>
    <row r="582" spans="1:14" ht="15" customHeight="1" x14ac:dyDescent="0.2">
      <c r="A582" s="28"/>
      <c r="B582" s="28"/>
      <c r="C582" s="173" t="s">
        <v>598</v>
      </c>
      <c r="D582" s="28">
        <v>41</v>
      </c>
      <c r="E582" s="101" t="s">
        <v>643</v>
      </c>
      <c r="F582" s="299">
        <v>24960</v>
      </c>
      <c r="G582" s="335">
        <v>24960</v>
      </c>
      <c r="H582" s="189">
        <v>16640</v>
      </c>
      <c r="I582" s="212">
        <f t="shared" si="52"/>
        <v>66.666666666666657</v>
      </c>
      <c r="J582" s="335">
        <v>24960</v>
      </c>
      <c r="K582" s="217"/>
      <c r="L582" s="217"/>
      <c r="M582" s="217"/>
      <c r="N582" s="217"/>
    </row>
    <row r="583" spans="1:14" ht="15" customHeight="1" x14ac:dyDescent="0.2">
      <c r="A583" s="28"/>
      <c r="B583" s="28"/>
      <c r="C583" s="173" t="s">
        <v>642</v>
      </c>
      <c r="D583" s="28">
        <v>41</v>
      </c>
      <c r="E583" s="115" t="s">
        <v>652</v>
      </c>
      <c r="F583" s="299">
        <v>24600</v>
      </c>
      <c r="G583" s="335">
        <v>24600</v>
      </c>
      <c r="H583" s="189">
        <v>20530</v>
      </c>
      <c r="I583" s="212">
        <f t="shared" si="52"/>
        <v>83.455284552845526</v>
      </c>
      <c r="J583" s="335">
        <v>24600</v>
      </c>
      <c r="K583" s="217"/>
      <c r="L583" s="217"/>
      <c r="M583" s="217"/>
      <c r="N583" s="217"/>
    </row>
    <row r="584" spans="1:14" ht="15" customHeight="1" x14ac:dyDescent="0.2">
      <c r="A584" s="29"/>
      <c r="B584" s="29"/>
      <c r="C584" s="173" t="s">
        <v>642</v>
      </c>
      <c r="D584" s="28">
        <v>41</v>
      </c>
      <c r="E584" s="115" t="s">
        <v>764</v>
      </c>
      <c r="F584" s="305">
        <v>30000</v>
      </c>
      <c r="G584" s="337">
        <v>30000</v>
      </c>
      <c r="H584" s="352">
        <v>22500</v>
      </c>
      <c r="I584" s="212">
        <f t="shared" si="52"/>
        <v>75</v>
      </c>
      <c r="J584" s="337">
        <v>30000</v>
      </c>
      <c r="K584" s="217"/>
      <c r="L584" s="217"/>
      <c r="M584" s="217"/>
      <c r="N584" s="217"/>
    </row>
    <row r="585" spans="1:14" ht="15" customHeight="1" x14ac:dyDescent="0.2">
      <c r="A585" s="29"/>
      <c r="B585" s="29"/>
      <c r="C585" s="175">
        <v>818000</v>
      </c>
      <c r="D585" s="29">
        <v>41</v>
      </c>
      <c r="E585" s="297" t="s">
        <v>877</v>
      </c>
      <c r="F585" s="305">
        <v>0</v>
      </c>
      <c r="G585" s="337">
        <v>0</v>
      </c>
      <c r="H585" s="352"/>
      <c r="I585" s="212">
        <v>0</v>
      </c>
      <c r="J585" s="337">
        <v>0</v>
      </c>
      <c r="K585" s="217"/>
      <c r="L585" s="217"/>
      <c r="M585" s="217"/>
      <c r="N585" s="217"/>
    </row>
    <row r="586" spans="1:14" ht="15" customHeight="1" thickBot="1" x14ac:dyDescent="0.25">
      <c r="A586" s="59" t="s">
        <v>361</v>
      </c>
      <c r="B586" s="29"/>
      <c r="C586" s="172"/>
      <c r="D586" s="29"/>
      <c r="E586" s="248" t="s">
        <v>62</v>
      </c>
      <c r="F586" s="307">
        <f>SUM(F579:F585)</f>
        <v>165687.89000000001</v>
      </c>
      <c r="G586" s="226">
        <f>SUM(G579:G585)</f>
        <v>165687.89000000001</v>
      </c>
      <c r="H586" s="226">
        <f>SUM(H579:H585)</f>
        <v>124165.35</v>
      </c>
      <c r="I586" s="434">
        <f t="shared" si="52"/>
        <v>74.939303047434549</v>
      </c>
      <c r="J586" s="450">
        <f>SUM(J579:J585)</f>
        <v>165687.89000000001</v>
      </c>
      <c r="K586" s="455"/>
      <c r="L586" s="455">
        <f>SUM(G586)</f>
        <v>165687.89000000001</v>
      </c>
      <c r="M586" s="455">
        <f>SUM(H586)</f>
        <v>124165.35</v>
      </c>
      <c r="N586" s="455">
        <f>SUM(J586)</f>
        <v>165687.89000000001</v>
      </c>
    </row>
    <row r="587" spans="1:14" ht="15" customHeight="1" thickBot="1" x14ac:dyDescent="0.3">
      <c r="A587" s="261"/>
      <c r="B587" s="264"/>
      <c r="C587" s="263"/>
      <c r="D587" s="264"/>
      <c r="E587" s="266"/>
      <c r="F587" s="310">
        <f t="shared" ref="F587" si="53">SUM(F586)</f>
        <v>165687.89000000001</v>
      </c>
      <c r="G587" s="207">
        <f>SUM(L586)</f>
        <v>165687.89000000001</v>
      </c>
      <c r="H587" s="356">
        <f>SUM(M586)</f>
        <v>124165.35</v>
      </c>
      <c r="I587" s="432">
        <f t="shared" si="52"/>
        <v>74.939303047434549</v>
      </c>
      <c r="J587" s="388">
        <f>SUM(N586)</f>
        <v>165687.89000000001</v>
      </c>
      <c r="K587" s="161"/>
      <c r="L587" s="161"/>
      <c r="M587" s="161"/>
      <c r="N587" s="161"/>
    </row>
    <row r="588" spans="1:14" ht="14.25" customHeight="1" x14ac:dyDescent="0.2">
      <c r="A588" s="45"/>
      <c r="B588" s="45"/>
      <c r="C588" s="72"/>
      <c r="D588" s="45"/>
      <c r="E588" s="45"/>
      <c r="F588" s="446"/>
      <c r="G588" s="446">
        <v>4521695</v>
      </c>
      <c r="H588" s="447">
        <f>SUM(H11:H587)</f>
        <v>8666414.9699999969</v>
      </c>
      <c r="I588" s="217"/>
      <c r="J588" s="217"/>
      <c r="K588" s="217"/>
      <c r="L588" s="217"/>
      <c r="M588" s="217"/>
      <c r="N588" s="217"/>
    </row>
    <row r="589" spans="1:14" ht="14.25" customHeight="1" x14ac:dyDescent="0.25">
      <c r="A589" s="38"/>
      <c r="B589" s="45"/>
      <c r="C589" s="72"/>
      <c r="D589" s="45"/>
      <c r="E589" s="118"/>
      <c r="F589" s="478"/>
      <c r="G589" s="478"/>
      <c r="H589" s="479">
        <v>2888804.99</v>
      </c>
      <c r="I589" s="480"/>
      <c r="J589" s="481">
        <v>4135893</v>
      </c>
      <c r="K589" s="480"/>
      <c r="L589" s="480"/>
      <c r="M589" s="480"/>
      <c r="N589" s="480"/>
    </row>
    <row r="590" spans="1:14" ht="14.25" customHeight="1" x14ac:dyDescent="0.25">
      <c r="A590" s="38"/>
      <c r="B590" s="45"/>
      <c r="C590" s="72"/>
      <c r="D590" s="45"/>
      <c r="E590" s="118"/>
      <c r="F590" s="478"/>
      <c r="G590" s="478"/>
      <c r="H590" s="479"/>
      <c r="I590" s="480"/>
      <c r="J590" s="481"/>
      <c r="K590" s="480"/>
      <c r="L590" s="480"/>
      <c r="M590" s="480"/>
      <c r="N590" s="480"/>
    </row>
    <row r="591" spans="1:14" ht="15.75" customHeight="1" thickBot="1" x14ac:dyDescent="0.3">
      <c r="A591" s="482" t="s">
        <v>173</v>
      </c>
      <c r="B591" s="483"/>
      <c r="C591" s="482"/>
      <c r="D591" s="279"/>
      <c r="E591" s="484"/>
      <c r="F591" s="446"/>
      <c r="G591" s="446"/>
      <c r="H591" s="447"/>
      <c r="I591" s="446"/>
      <c r="J591" s="446"/>
      <c r="K591" s="446"/>
      <c r="L591" s="446"/>
      <c r="M591" s="446"/>
      <c r="N591" s="446"/>
    </row>
    <row r="592" spans="1:14" ht="15.75" customHeight="1" thickBot="1" x14ac:dyDescent="0.3">
      <c r="A592" s="267" t="s">
        <v>365</v>
      </c>
      <c r="B592" s="268"/>
      <c r="C592" s="269"/>
      <c r="D592" s="268"/>
      <c r="E592" s="270"/>
      <c r="F592" s="329">
        <v>3223990</v>
      </c>
      <c r="G592" s="206">
        <f>SUM(G536)</f>
        <v>3351904.46</v>
      </c>
      <c r="H592" s="361">
        <f>SUM(H536)</f>
        <v>2627721.8299999996</v>
      </c>
      <c r="I592" s="162">
        <f>SUM(H592/G592)*100</f>
        <v>78.394890467731287</v>
      </c>
      <c r="J592" s="388">
        <f>SUM(J536)</f>
        <v>3750300</v>
      </c>
      <c r="K592" s="161"/>
      <c r="L592" s="161"/>
      <c r="M592" s="161"/>
      <c r="N592" s="161"/>
    </row>
    <row r="593" spans="1:14" ht="15.75" customHeight="1" thickBot="1" x14ac:dyDescent="0.3">
      <c r="A593" s="271" t="s">
        <v>370</v>
      </c>
      <c r="B593" s="272"/>
      <c r="C593" s="273"/>
      <c r="D593" s="272"/>
      <c r="E593" s="274"/>
      <c r="F593" s="310">
        <v>893870</v>
      </c>
      <c r="G593" s="207">
        <f>SUM(G572)</f>
        <v>1004103</v>
      </c>
      <c r="H593" s="356">
        <f>SUM(H572)</f>
        <v>136917.81</v>
      </c>
      <c r="I593" s="162">
        <f t="shared" ref="I593:I595" si="54">SUM(H593/G593)*100</f>
        <v>13.635833176476913</v>
      </c>
      <c r="J593" s="388">
        <f>SUM(J572)</f>
        <v>219905</v>
      </c>
      <c r="K593" s="161"/>
      <c r="L593" s="161"/>
      <c r="M593" s="161"/>
      <c r="N593" s="161"/>
    </row>
    <row r="594" spans="1:14" ht="15.75" customHeight="1" thickBot="1" x14ac:dyDescent="0.3">
      <c r="A594" s="275" t="s">
        <v>369</v>
      </c>
      <c r="B594" s="276"/>
      <c r="C594" s="277"/>
      <c r="D594" s="276"/>
      <c r="E594" s="278"/>
      <c r="F594" s="310">
        <v>165688</v>
      </c>
      <c r="G594" s="207">
        <f>SUM(G587)</f>
        <v>165687.89000000001</v>
      </c>
      <c r="H594" s="356">
        <f>SUM(H587)</f>
        <v>124165.35</v>
      </c>
      <c r="I594" s="162">
        <f t="shared" si="54"/>
        <v>74.939303047434549</v>
      </c>
      <c r="J594" s="388">
        <f>SUM(J587)</f>
        <v>165687.89000000001</v>
      </c>
      <c r="K594" s="161"/>
      <c r="L594" s="161"/>
      <c r="M594" s="161"/>
      <c r="N594" s="161"/>
    </row>
    <row r="595" spans="1:14" ht="15.75" customHeight="1" thickBot="1" x14ac:dyDescent="0.3">
      <c r="A595" s="287" t="s">
        <v>371</v>
      </c>
      <c r="B595" s="284"/>
      <c r="C595" s="284"/>
      <c r="D595" s="284"/>
      <c r="E595" s="288"/>
      <c r="F595" s="330">
        <f>SUM(F592:F594)</f>
        <v>4283548</v>
      </c>
      <c r="G595" s="289">
        <f>SUM(G592:G594)</f>
        <v>4521695.3499999996</v>
      </c>
      <c r="H595" s="286">
        <f>SUM(H592:H594)</f>
        <v>2888804.9899999998</v>
      </c>
      <c r="I595" s="162">
        <f t="shared" si="54"/>
        <v>63.887652006453735</v>
      </c>
      <c r="J595" s="389">
        <f>SUM(J592:J594)</f>
        <v>4135892.89</v>
      </c>
      <c r="K595" s="455"/>
      <c r="L595" s="455"/>
      <c r="M595" s="455"/>
      <c r="N595" s="455"/>
    </row>
    <row r="596" spans="1:14" ht="15.75" customHeight="1" thickBot="1" x14ac:dyDescent="0.25">
      <c r="A596" s="279"/>
      <c r="B596" s="279"/>
      <c r="C596" s="279"/>
      <c r="D596" s="279"/>
      <c r="E596" s="279"/>
      <c r="F596" s="331"/>
      <c r="G596" s="164"/>
      <c r="H596" s="477"/>
      <c r="I596" s="164"/>
      <c r="J596" s="164"/>
      <c r="K596" s="164"/>
      <c r="L596" s="164"/>
      <c r="M596" s="164"/>
      <c r="N596" s="164"/>
    </row>
    <row r="597" spans="1:14" ht="15.75" customHeight="1" thickBot="1" x14ac:dyDescent="0.3">
      <c r="A597" s="280" t="s">
        <v>362</v>
      </c>
      <c r="B597" s="268"/>
      <c r="C597" s="281"/>
      <c r="D597" s="268"/>
      <c r="E597" s="270"/>
      <c r="F597" s="310">
        <v>3462473</v>
      </c>
      <c r="G597" s="207">
        <f>SUM('Príjmy-Čerp.1-9 2022'!F216)</f>
        <v>3579373</v>
      </c>
      <c r="H597" s="356">
        <f>SUM('Príjmy-Čerp.1-9 2022'!G216)</f>
        <v>2626793.3599999994</v>
      </c>
      <c r="I597" s="162">
        <f t="shared" ref="I597:I600" si="55">SUM(H597/G597)*100</f>
        <v>73.386969170298798</v>
      </c>
      <c r="J597" s="388">
        <f>SUM('Príjmy-Čerp.1-9 2022'!I216)</f>
        <v>3773498</v>
      </c>
      <c r="K597" s="161"/>
      <c r="L597" s="161"/>
      <c r="M597" s="161"/>
      <c r="N597" s="161"/>
    </row>
    <row r="598" spans="1:14" ht="15.75" customHeight="1" thickBot="1" x14ac:dyDescent="0.3">
      <c r="A598" s="271" t="s">
        <v>363</v>
      </c>
      <c r="B598" s="272"/>
      <c r="C598" s="273"/>
      <c r="D598" s="272"/>
      <c r="E598" s="274"/>
      <c r="F598" s="310">
        <v>802128</v>
      </c>
      <c r="G598" s="207">
        <f>SUM('Príjmy-Čerp.1-9 2022'!F217)</f>
        <v>802128</v>
      </c>
      <c r="H598" s="356">
        <f>SUM('Príjmy-Čerp.1-9 2022'!G217)</f>
        <v>29000.45</v>
      </c>
      <c r="I598" s="162">
        <f t="shared" si="55"/>
        <v>3.6154391817764746</v>
      </c>
      <c r="J598" s="388">
        <f>SUM('Príjmy-Čerp.1-9 2022'!I217)</f>
        <v>33501</v>
      </c>
      <c r="K598" s="161"/>
      <c r="L598" s="161"/>
      <c r="M598" s="161"/>
      <c r="N598" s="161"/>
    </row>
    <row r="599" spans="1:14" ht="15.75" customHeight="1" thickBot="1" x14ac:dyDescent="0.3">
      <c r="A599" s="275" t="s">
        <v>364</v>
      </c>
      <c r="B599" s="276"/>
      <c r="C599" s="277"/>
      <c r="D599" s="276"/>
      <c r="E599" s="278"/>
      <c r="F599" s="296">
        <v>18947</v>
      </c>
      <c r="G599" s="205">
        <f>SUM('Príjmy-Čerp.1-9 2022'!F218)</f>
        <v>140194</v>
      </c>
      <c r="H599" s="354">
        <f>SUM('Príjmy-Čerp.1-9 2022'!G218)</f>
        <v>322201.87</v>
      </c>
      <c r="I599" s="162">
        <f t="shared" si="55"/>
        <v>229.82572007361227</v>
      </c>
      <c r="J599" s="390">
        <f>SUM('Príjmy-Čerp.1-9 2022'!I218)</f>
        <v>328894</v>
      </c>
      <c r="K599" s="161"/>
      <c r="L599" s="161"/>
      <c r="M599" s="161"/>
      <c r="N599" s="161"/>
    </row>
    <row r="600" spans="1:14" ht="15.75" customHeight="1" thickBot="1" x14ac:dyDescent="0.3">
      <c r="A600" s="282" t="s">
        <v>372</v>
      </c>
      <c r="B600" s="283"/>
      <c r="C600" s="284"/>
      <c r="D600" s="284"/>
      <c r="E600" s="285"/>
      <c r="F600" s="332">
        <f>SUM(F597:F599)</f>
        <v>4283548</v>
      </c>
      <c r="G600" s="290">
        <f>SUM(G597:G599)</f>
        <v>4521695</v>
      </c>
      <c r="H600" s="362">
        <f>SUM(H597:H599)</f>
        <v>2977995.6799999997</v>
      </c>
      <c r="I600" s="162">
        <f t="shared" si="55"/>
        <v>65.860162616010143</v>
      </c>
      <c r="J600" s="389">
        <f>SUM(J597:J599)</f>
        <v>4135893</v>
      </c>
      <c r="K600" s="455"/>
      <c r="L600" s="455"/>
      <c r="M600" s="455"/>
      <c r="N600" s="455"/>
    </row>
    <row r="601" spans="1:14" ht="15.75" customHeight="1" thickBot="1" x14ac:dyDescent="0.25">
      <c r="A601" s="184"/>
      <c r="B601" s="184"/>
      <c r="C601" s="244"/>
      <c r="D601" s="184"/>
      <c r="E601" s="279"/>
      <c r="F601" s="303"/>
      <c r="G601" s="446"/>
      <c r="H601" s="447"/>
      <c r="I601" s="446"/>
      <c r="J601" s="446"/>
      <c r="K601" s="446"/>
      <c r="L601" s="446"/>
      <c r="M601" s="446"/>
      <c r="N601" s="446"/>
    </row>
    <row r="602" spans="1:14" s="5" customFormat="1" ht="15.75" customHeight="1" thickBot="1" x14ac:dyDescent="0.3">
      <c r="A602" s="282" t="s">
        <v>174</v>
      </c>
      <c r="B602" s="283"/>
      <c r="C602" s="284"/>
      <c r="D602" s="284"/>
      <c r="E602" s="285"/>
      <c r="F602" s="333">
        <v>0</v>
      </c>
      <c r="G602" s="289">
        <f>SUM(G600-G595)</f>
        <v>-0.34999999962747097</v>
      </c>
      <c r="H602" s="286">
        <f>SUM(H600-H595)</f>
        <v>89190.689999999944</v>
      </c>
      <c r="I602" s="162">
        <v>0</v>
      </c>
      <c r="J602" s="389">
        <f>SUM(J600-J595)</f>
        <v>0.10999999986961484</v>
      </c>
      <c r="K602" s="490"/>
      <c r="L602" s="490"/>
      <c r="M602" s="490"/>
      <c r="N602" s="490"/>
    </row>
    <row r="603" spans="1:14" ht="15" x14ac:dyDescent="0.25">
      <c r="A603" s="19"/>
      <c r="B603" s="19"/>
      <c r="C603" s="166"/>
      <c r="D603" s="19"/>
      <c r="E603" s="19"/>
      <c r="F603" s="91"/>
      <c r="G603" s="126"/>
      <c r="H603" s="223"/>
    </row>
    <row r="604" spans="1:14" s="9" customFormat="1" ht="15.75" x14ac:dyDescent="0.25">
      <c r="A604" s="19"/>
      <c r="B604" s="19"/>
      <c r="C604" s="166"/>
      <c r="D604" s="19"/>
      <c r="E604" s="19" t="s">
        <v>1043</v>
      </c>
      <c r="F604" s="109"/>
      <c r="G604" s="87"/>
      <c r="H604" s="427">
        <v>89190.69</v>
      </c>
    </row>
    <row r="605" spans="1:14" s="9" customFormat="1" ht="15.75" x14ac:dyDescent="0.25">
      <c r="A605" s="19"/>
      <c r="B605" s="19"/>
      <c r="C605" s="166"/>
      <c r="D605" s="19"/>
      <c r="E605" s="19" t="s">
        <v>892</v>
      </c>
      <c r="F605" s="110"/>
      <c r="G605" s="74"/>
      <c r="H605" s="116"/>
    </row>
    <row r="606" spans="1:14" s="9" customFormat="1" ht="15.75" x14ac:dyDescent="0.25">
      <c r="A606" s="19"/>
      <c r="B606" s="19"/>
      <c r="C606" s="166"/>
      <c r="D606" s="19"/>
      <c r="E606" s="19"/>
      <c r="F606" s="110"/>
      <c r="G606" s="19"/>
      <c r="H606" s="19"/>
    </row>
    <row r="607" spans="1:14" s="9" customFormat="1" ht="15.75" x14ac:dyDescent="0.25">
      <c r="A607" s="19"/>
      <c r="B607" s="19"/>
      <c r="C607" s="166"/>
      <c r="D607" s="19"/>
      <c r="E607" s="23"/>
      <c r="F607" s="111"/>
      <c r="G607" s="23"/>
      <c r="H607" s="23"/>
    </row>
    <row r="608" spans="1:14" s="9" customFormat="1" ht="15.75" x14ac:dyDescent="0.25">
      <c r="A608" s="19"/>
      <c r="B608" s="19"/>
      <c r="C608" s="166"/>
      <c r="D608" s="19"/>
      <c r="E608" s="24"/>
      <c r="F608" s="112"/>
      <c r="G608" s="93"/>
      <c r="H608" s="93"/>
    </row>
    <row r="609" spans="3:6" s="9" customFormat="1" ht="15.75" x14ac:dyDescent="0.25">
      <c r="C609" s="6"/>
      <c r="F609" s="109"/>
    </row>
    <row r="610" spans="3:6" s="9" customFormat="1" ht="15.75" x14ac:dyDescent="0.25">
      <c r="C610" s="6"/>
      <c r="F610" s="109"/>
    </row>
    <row r="611" spans="3:6" s="9" customFormat="1" ht="15.75" x14ac:dyDescent="0.25">
      <c r="C611" s="6"/>
      <c r="F611" s="109"/>
    </row>
    <row r="612" spans="3:6" s="9" customFormat="1" ht="15.75" x14ac:dyDescent="0.25">
      <c r="C612" s="6"/>
      <c r="F612" s="109"/>
    </row>
    <row r="613" spans="3:6" s="9" customFormat="1" ht="15.75" x14ac:dyDescent="0.25">
      <c r="C613" s="6"/>
      <c r="F613" s="109"/>
    </row>
    <row r="614" spans="3:6" s="9" customFormat="1" ht="15.75" x14ac:dyDescent="0.25">
      <c r="C614" s="6"/>
      <c r="F614" s="109"/>
    </row>
    <row r="615" spans="3:6" s="9" customFormat="1" ht="15.75" x14ac:dyDescent="0.25">
      <c r="C615" s="6"/>
      <c r="F615" s="109"/>
    </row>
    <row r="616" spans="3:6" s="9" customFormat="1" ht="15.75" x14ac:dyDescent="0.25">
      <c r="C616" s="6"/>
      <c r="F616" s="109"/>
    </row>
    <row r="617" spans="3:6" s="9" customFormat="1" ht="15.75" x14ac:dyDescent="0.25">
      <c r="C617" s="6"/>
      <c r="F617" s="109"/>
    </row>
    <row r="618" spans="3:6" x14ac:dyDescent="0.2">
      <c r="F618" s="26"/>
    </row>
    <row r="619" spans="3:6" x14ac:dyDescent="0.2">
      <c r="F619" s="26"/>
    </row>
    <row r="620" spans="3:6" x14ac:dyDescent="0.2">
      <c r="F620" s="26"/>
    </row>
    <row r="621" spans="3:6" x14ac:dyDescent="0.2">
      <c r="F621" s="26"/>
    </row>
    <row r="622" spans="3:6" x14ac:dyDescent="0.2">
      <c r="F622" s="26"/>
    </row>
    <row r="623" spans="3:6" x14ac:dyDescent="0.2">
      <c r="F623" s="26"/>
    </row>
    <row r="624" spans="3:6" x14ac:dyDescent="0.2">
      <c r="F624" s="26"/>
    </row>
    <row r="625" spans="2:8" x14ac:dyDescent="0.2">
      <c r="F625" s="26"/>
    </row>
    <row r="626" spans="2:8" x14ac:dyDescent="0.2">
      <c r="F626" s="26"/>
    </row>
    <row r="627" spans="2:8" ht="15" x14ac:dyDescent="0.2">
      <c r="E627" s="10"/>
      <c r="F627" s="113"/>
      <c r="G627" s="10"/>
      <c r="H627" s="10"/>
    </row>
    <row r="628" spans="2:8" ht="15.75" x14ac:dyDescent="0.25">
      <c r="B628" s="10"/>
      <c r="C628" s="7"/>
      <c r="D628" s="10"/>
      <c r="F628" s="2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26"/>
  <sheetViews>
    <sheetView tabSelected="1" topLeftCell="A198" zoomScale="110" zoomScaleNormal="110" zoomScalePageLayoutView="70" workbookViewId="0">
      <selection activeCell="O213" sqref="O213"/>
    </sheetView>
  </sheetViews>
  <sheetFormatPr defaultColWidth="0.42578125" defaultRowHeight="12.75" x14ac:dyDescent="0.2"/>
  <cols>
    <col min="1" max="1" width="8.140625" customWidth="1"/>
    <col min="2" max="2" width="10.7109375" customWidth="1"/>
    <col min="3" max="3" width="9.140625" customWidth="1"/>
    <col min="4" max="4" width="66.5703125" customWidth="1"/>
    <col min="5" max="5" width="10.42578125" customWidth="1"/>
    <col min="6" max="6" width="11.140625" customWidth="1"/>
    <col min="7" max="7" width="12.28515625" customWidth="1"/>
    <col min="8" max="8" width="11.85546875" customWidth="1"/>
    <col min="9" max="9" width="16" customWidth="1"/>
    <col min="10" max="10" width="3.28515625" customWidth="1"/>
    <col min="11" max="12" width="11.140625" hidden="1" customWidth="1"/>
    <col min="13" max="13" width="11" hidden="1" customWidth="1"/>
    <col min="14" max="14" width="15.7109375" customWidth="1"/>
    <col min="15" max="38" width="10.140625" customWidth="1"/>
  </cols>
  <sheetData>
    <row r="1" spans="1:14" ht="15.95" customHeight="1" x14ac:dyDescent="0.25">
      <c r="A1" s="347"/>
      <c r="B1" s="347"/>
      <c r="C1" s="45"/>
      <c r="D1" s="348" t="s">
        <v>906</v>
      </c>
      <c r="E1" s="348"/>
      <c r="F1" s="348"/>
      <c r="G1" s="348"/>
      <c r="H1" s="348"/>
      <c r="I1" s="348"/>
      <c r="J1" s="348"/>
      <c r="N1" s="11"/>
    </row>
    <row r="2" spans="1:14" ht="15.95" customHeight="1" x14ac:dyDescent="0.25">
      <c r="A2" s="347"/>
      <c r="B2" s="347"/>
      <c r="C2" s="45"/>
      <c r="D2" s="348" t="s">
        <v>907</v>
      </c>
      <c r="E2" s="348"/>
      <c r="F2" s="348"/>
      <c r="G2" s="348"/>
      <c r="H2" s="348"/>
      <c r="I2" s="348"/>
      <c r="J2" s="348"/>
      <c r="N2" s="11"/>
    </row>
    <row r="3" spans="1:14" ht="15.95" customHeight="1" x14ac:dyDescent="0.25">
      <c r="A3" s="16"/>
      <c r="B3" s="16"/>
      <c r="C3" s="16"/>
      <c r="D3" s="17" t="s">
        <v>232</v>
      </c>
      <c r="E3" s="17"/>
      <c r="F3" s="17"/>
      <c r="G3" s="17"/>
      <c r="N3" s="11"/>
    </row>
    <row r="4" spans="1:14" ht="15.75" customHeight="1" x14ac:dyDescent="0.25">
      <c r="A4" s="6" t="s">
        <v>422</v>
      </c>
      <c r="B4" s="6"/>
      <c r="C4" s="5"/>
      <c r="D4" s="5"/>
      <c r="E4" s="5"/>
      <c r="F4" s="5"/>
      <c r="G4" s="5"/>
      <c r="N4" s="11"/>
    </row>
    <row r="5" spans="1:14" ht="14.25" customHeight="1" x14ac:dyDescent="0.25">
      <c r="A5" s="6" t="s">
        <v>423</v>
      </c>
      <c r="B5" s="6"/>
      <c r="C5" s="5"/>
      <c r="D5" s="5"/>
      <c r="E5" s="5"/>
      <c r="F5" s="5"/>
      <c r="G5" s="5"/>
      <c r="N5" s="11"/>
    </row>
    <row r="6" spans="1:14" ht="15" customHeight="1" x14ac:dyDescent="0.25">
      <c r="A6" s="6" t="s">
        <v>175</v>
      </c>
      <c r="B6" s="6"/>
      <c r="C6" s="5"/>
      <c r="D6" s="5"/>
      <c r="E6" s="5"/>
      <c r="F6" s="5"/>
      <c r="G6" s="5"/>
      <c r="N6" s="11"/>
    </row>
    <row r="7" spans="1:14" ht="15.75" x14ac:dyDescent="0.25">
      <c r="A7" s="12" t="s">
        <v>409</v>
      </c>
      <c r="B7" s="12"/>
      <c r="C7" s="12"/>
      <c r="D7" s="12"/>
      <c r="E7" s="12"/>
      <c r="F7" s="12"/>
      <c r="G7" s="12"/>
      <c r="N7" s="11"/>
    </row>
    <row r="8" spans="1:14" ht="15" x14ac:dyDescent="0.2">
      <c r="A8" s="15" t="s">
        <v>176</v>
      </c>
      <c r="B8" s="15"/>
      <c r="C8" s="15"/>
      <c r="D8" s="15"/>
      <c r="E8" s="15"/>
      <c r="F8" s="15"/>
      <c r="G8" s="15"/>
      <c r="N8" s="11"/>
    </row>
    <row r="9" spans="1:14" ht="15.75" x14ac:dyDescent="0.25">
      <c r="A9" s="6" t="s">
        <v>505</v>
      </c>
      <c r="B9" s="6"/>
      <c r="C9" s="5"/>
      <c r="D9" s="5"/>
      <c r="E9" s="5"/>
      <c r="F9" s="5"/>
      <c r="G9" s="5"/>
      <c r="N9" s="11"/>
    </row>
    <row r="10" spans="1:14" ht="15.75" x14ac:dyDescent="0.25">
      <c r="A10" s="6" t="s">
        <v>410</v>
      </c>
      <c r="B10" s="5"/>
      <c r="C10" s="5"/>
      <c r="D10" s="5"/>
      <c r="E10" s="5"/>
      <c r="F10" s="5"/>
      <c r="G10" s="5"/>
      <c r="N10" s="11"/>
    </row>
    <row r="11" spans="1:14" ht="15.75" x14ac:dyDescent="0.25">
      <c r="A11" s="12" t="s">
        <v>211</v>
      </c>
      <c r="B11" s="12"/>
      <c r="C11" s="12"/>
      <c r="D11" s="12"/>
      <c r="E11" s="12"/>
      <c r="F11" s="12"/>
      <c r="G11" s="12"/>
      <c r="N11" s="11"/>
    </row>
    <row r="12" spans="1:14" ht="15.75" x14ac:dyDescent="0.25">
      <c r="A12" s="6" t="s">
        <v>462</v>
      </c>
      <c r="B12" s="5"/>
      <c r="C12" s="5"/>
      <c r="D12" s="5"/>
      <c r="E12" s="5"/>
      <c r="F12" s="5"/>
      <c r="G12" s="5"/>
      <c r="N12" s="11"/>
    </row>
    <row r="13" spans="1:14" ht="15.75" x14ac:dyDescent="0.25">
      <c r="A13" s="6" t="s">
        <v>654</v>
      </c>
      <c r="B13" s="5"/>
      <c r="C13" s="5"/>
      <c r="D13" s="5"/>
      <c r="E13" s="5"/>
      <c r="F13" s="5"/>
      <c r="G13" s="5"/>
      <c r="N13" s="11"/>
    </row>
    <row r="14" spans="1:14" ht="15.75" x14ac:dyDescent="0.25">
      <c r="A14" s="6" t="s">
        <v>552</v>
      </c>
      <c r="B14" s="5"/>
      <c r="C14" s="5"/>
      <c r="D14" s="6"/>
      <c r="E14" s="6"/>
      <c r="F14" s="6"/>
      <c r="G14" s="6"/>
      <c r="N14" s="11"/>
    </row>
    <row r="15" spans="1:14" ht="15.75" x14ac:dyDescent="0.25">
      <c r="A15" s="6" t="s">
        <v>553</v>
      </c>
      <c r="B15" s="5"/>
      <c r="C15" s="5"/>
      <c r="D15" s="6"/>
      <c r="E15" s="6"/>
      <c r="F15" s="6"/>
      <c r="G15" s="6"/>
      <c r="N15" s="11"/>
    </row>
    <row r="16" spans="1:14" ht="15.75" x14ac:dyDescent="0.25">
      <c r="A16" s="6" t="s">
        <v>649</v>
      </c>
      <c r="B16" s="5"/>
      <c r="C16" s="5"/>
      <c r="D16" s="6"/>
      <c r="E16" s="6"/>
      <c r="F16" s="6"/>
      <c r="G16" s="6"/>
      <c r="N16" s="11"/>
    </row>
    <row r="17" spans="1:14" ht="15.75" x14ac:dyDescent="0.25">
      <c r="A17" s="6" t="s">
        <v>650</v>
      </c>
      <c r="B17" s="5"/>
      <c r="C17" s="5"/>
      <c r="D17" s="25"/>
      <c r="E17" s="25"/>
      <c r="F17" s="25"/>
      <c r="G17" s="25"/>
      <c r="N17" s="11"/>
    </row>
    <row r="18" spans="1:14" ht="16.5" thickBot="1" x14ac:dyDescent="0.3">
      <c r="A18" s="6"/>
      <c r="B18" s="5"/>
      <c r="C18" s="5"/>
      <c r="D18" s="25"/>
      <c r="E18" s="127"/>
      <c r="F18" s="127"/>
      <c r="G18" s="157"/>
      <c r="N18" s="11"/>
    </row>
    <row r="19" spans="1:14" ht="16.5" thickBot="1" x14ac:dyDescent="0.3">
      <c r="A19" s="199"/>
      <c r="B19" s="200"/>
      <c r="C19" s="200"/>
      <c r="D19" s="246" t="s">
        <v>303</v>
      </c>
      <c r="E19" s="201"/>
      <c r="F19" s="201"/>
      <c r="G19" s="201"/>
      <c r="H19" s="202"/>
      <c r="I19" s="203"/>
      <c r="J19" s="439"/>
      <c r="K19" s="439"/>
      <c r="L19" s="439"/>
      <c r="M19" s="439"/>
      <c r="N19" s="439"/>
    </row>
    <row r="20" spans="1:14" ht="15.75" x14ac:dyDescent="0.25">
      <c r="A20" s="128" t="s">
        <v>178</v>
      </c>
      <c r="B20" s="128" t="s">
        <v>8</v>
      </c>
      <c r="C20" s="128" t="s">
        <v>9</v>
      </c>
      <c r="D20" s="129"/>
      <c r="E20" s="363" t="s">
        <v>766</v>
      </c>
      <c r="F20" s="369" t="s">
        <v>904</v>
      </c>
      <c r="G20" s="344" t="s">
        <v>895</v>
      </c>
      <c r="H20" s="392" t="s">
        <v>896</v>
      </c>
      <c r="I20" s="374" t="s">
        <v>901</v>
      </c>
      <c r="J20" s="456"/>
      <c r="K20" s="456"/>
      <c r="L20" s="456"/>
      <c r="M20" s="456"/>
      <c r="N20" s="456"/>
    </row>
    <row r="21" spans="1:14" ht="15.75" x14ac:dyDescent="0.25">
      <c r="A21" s="125" t="s">
        <v>11</v>
      </c>
      <c r="B21" s="125" t="s">
        <v>179</v>
      </c>
      <c r="C21" s="125" t="s">
        <v>12</v>
      </c>
      <c r="D21" s="130" t="s">
        <v>13</v>
      </c>
      <c r="E21" s="364" t="s">
        <v>653</v>
      </c>
      <c r="F21" s="370" t="s">
        <v>902</v>
      </c>
      <c r="G21" s="345" t="s">
        <v>893</v>
      </c>
      <c r="H21" s="393" t="s">
        <v>893</v>
      </c>
      <c r="I21" s="375" t="s">
        <v>897</v>
      </c>
      <c r="J21" s="456"/>
      <c r="K21" s="456"/>
      <c r="L21" s="456"/>
      <c r="M21" s="456"/>
      <c r="N21" s="456"/>
    </row>
    <row r="22" spans="1:14" ht="15.75" x14ac:dyDescent="0.25">
      <c r="A22" s="125"/>
      <c r="B22" s="125"/>
      <c r="C22" s="125"/>
      <c r="D22" s="130"/>
      <c r="E22" s="365" t="s">
        <v>858</v>
      </c>
      <c r="F22" s="370" t="s">
        <v>903</v>
      </c>
      <c r="G22" s="346" t="s">
        <v>899</v>
      </c>
      <c r="H22" s="393" t="s">
        <v>899</v>
      </c>
      <c r="I22" s="375" t="s">
        <v>898</v>
      </c>
      <c r="J22" s="456"/>
      <c r="K22" s="456"/>
      <c r="L22" s="456"/>
      <c r="M22" s="456"/>
      <c r="N22" s="456"/>
    </row>
    <row r="23" spans="1:14" ht="16.5" thickBot="1" x14ac:dyDescent="0.3">
      <c r="A23" s="131"/>
      <c r="B23" s="131"/>
      <c r="C23" s="131"/>
      <c r="D23" s="132"/>
      <c r="E23" s="440"/>
      <c r="F23" s="441" t="s">
        <v>905</v>
      </c>
      <c r="G23" s="442"/>
      <c r="H23" s="443"/>
      <c r="I23" s="376" t="s">
        <v>894</v>
      </c>
      <c r="J23" s="138"/>
      <c r="K23" s="138"/>
      <c r="L23" s="138"/>
      <c r="M23" s="138"/>
      <c r="N23" s="456"/>
    </row>
    <row r="24" spans="1:14" ht="16.5" thickBot="1" x14ac:dyDescent="0.3">
      <c r="A24" s="444"/>
      <c r="B24" s="444"/>
      <c r="C24" s="444"/>
      <c r="D24" s="197"/>
      <c r="E24" s="366" t="s">
        <v>279</v>
      </c>
      <c r="F24" s="372" t="s">
        <v>279</v>
      </c>
      <c r="G24" s="198" t="s">
        <v>279</v>
      </c>
      <c r="H24" s="373" t="s">
        <v>279</v>
      </c>
      <c r="I24" s="211" t="s">
        <v>279</v>
      </c>
      <c r="J24" s="138"/>
      <c r="K24" s="138"/>
      <c r="L24" s="138"/>
      <c r="M24" s="138"/>
      <c r="N24" s="347"/>
    </row>
    <row r="25" spans="1:14" ht="15.75" x14ac:dyDescent="0.25">
      <c r="A25" s="194">
        <v>100</v>
      </c>
      <c r="B25" s="195"/>
      <c r="C25" s="196"/>
      <c r="D25" s="196" t="s">
        <v>329</v>
      </c>
      <c r="E25" s="165"/>
      <c r="F25" s="222"/>
      <c r="G25" s="165"/>
      <c r="H25" s="7"/>
      <c r="I25" s="7"/>
      <c r="J25" s="435"/>
      <c r="K25" s="435"/>
      <c r="L25" s="435"/>
      <c r="M25" s="435"/>
      <c r="N25" s="13"/>
    </row>
    <row r="26" spans="1:14" ht="15.75" x14ac:dyDescent="0.25">
      <c r="A26" s="134">
        <v>110</v>
      </c>
      <c r="B26" s="135"/>
      <c r="C26" s="120"/>
      <c r="D26" s="120" t="s">
        <v>376</v>
      </c>
      <c r="E26" s="298"/>
      <c r="F26" s="312"/>
      <c r="G26" s="349"/>
      <c r="H26" s="214"/>
      <c r="I26" s="383"/>
      <c r="J26" s="215"/>
      <c r="K26" s="215"/>
      <c r="L26" s="215"/>
      <c r="M26" s="215"/>
      <c r="N26" s="218"/>
    </row>
    <row r="27" spans="1:14" ht="15.75" x14ac:dyDescent="0.25">
      <c r="A27" s="134">
        <v>111</v>
      </c>
      <c r="B27" s="135"/>
      <c r="C27" s="120"/>
      <c r="D27" s="120" t="s">
        <v>180</v>
      </c>
      <c r="E27" s="298"/>
      <c r="F27" s="312"/>
      <c r="G27" s="349"/>
      <c r="H27" s="214"/>
      <c r="I27" s="383"/>
      <c r="J27" s="215"/>
      <c r="K27" s="215"/>
      <c r="L27" s="215"/>
      <c r="M27" s="215"/>
      <c r="N27" s="218"/>
    </row>
    <row r="28" spans="1:14" ht="15" x14ac:dyDescent="0.2">
      <c r="A28" s="136"/>
      <c r="B28" s="103">
        <v>111003</v>
      </c>
      <c r="C28" s="104">
        <v>41</v>
      </c>
      <c r="D28" s="104" t="s">
        <v>181</v>
      </c>
      <c r="E28" s="299">
        <v>1434000</v>
      </c>
      <c r="F28" s="313">
        <v>1550900</v>
      </c>
      <c r="G28" s="189">
        <v>1192986.29</v>
      </c>
      <c r="H28" s="212">
        <f>SUM(G28/F28)*100</f>
        <v>76.922192920239866</v>
      </c>
      <c r="I28" s="378">
        <v>1603793</v>
      </c>
      <c r="J28" s="217"/>
      <c r="K28" s="217"/>
      <c r="L28" s="217"/>
      <c r="M28" s="217"/>
      <c r="N28" s="217"/>
    </row>
    <row r="29" spans="1:14" ht="15.75" x14ac:dyDescent="0.25">
      <c r="A29" s="134"/>
      <c r="B29" s="135"/>
      <c r="C29" s="120"/>
      <c r="D29" s="232" t="s">
        <v>85</v>
      </c>
      <c r="E29" s="300">
        <f t="shared" ref="E29" si="0">SUM(E28)</f>
        <v>1434000</v>
      </c>
      <c r="F29" s="314">
        <f>SUM(F28)</f>
        <v>1550900</v>
      </c>
      <c r="G29" s="314">
        <f>SUM(G28)</f>
        <v>1192986.29</v>
      </c>
      <c r="H29" s="433">
        <f t="shared" ref="H29:H42" si="1">SUM(G29/F29)*100</f>
        <v>76.922192920239866</v>
      </c>
      <c r="I29" s="379">
        <f>SUM(I28)</f>
        <v>1603793</v>
      </c>
      <c r="J29" s="436"/>
      <c r="K29" s="436">
        <f>SUM(F29)</f>
        <v>1550900</v>
      </c>
      <c r="L29" s="436">
        <f>SUM(G29)</f>
        <v>1192986.29</v>
      </c>
      <c r="M29" s="436">
        <f>SUM(I29)</f>
        <v>1603793</v>
      </c>
      <c r="N29" s="455"/>
    </row>
    <row r="30" spans="1:14" ht="15.75" x14ac:dyDescent="0.25">
      <c r="A30" s="134">
        <v>120</v>
      </c>
      <c r="B30" s="135"/>
      <c r="C30" s="120"/>
      <c r="D30" s="120" t="s">
        <v>182</v>
      </c>
      <c r="E30" s="298"/>
      <c r="F30" s="312"/>
      <c r="G30" s="349"/>
      <c r="H30" s="212"/>
      <c r="I30" s="383"/>
      <c r="J30" s="215"/>
      <c r="K30" s="215"/>
      <c r="L30" s="215"/>
      <c r="M30" s="215"/>
      <c r="N30" s="218"/>
    </row>
    <row r="31" spans="1:14" ht="15" x14ac:dyDescent="0.2">
      <c r="A31" s="136"/>
      <c r="B31" s="103">
        <v>121001</v>
      </c>
      <c r="C31" s="104">
        <v>41</v>
      </c>
      <c r="D31" s="104" t="s">
        <v>183</v>
      </c>
      <c r="E31" s="299">
        <v>20000</v>
      </c>
      <c r="F31" s="313">
        <v>20000</v>
      </c>
      <c r="G31" s="189">
        <v>14500</v>
      </c>
      <c r="H31" s="212">
        <f t="shared" si="1"/>
        <v>72.5</v>
      </c>
      <c r="I31" s="378">
        <v>20000</v>
      </c>
      <c r="J31" s="215"/>
      <c r="K31" s="215"/>
      <c r="L31" s="215"/>
      <c r="M31" s="215"/>
      <c r="N31" s="217"/>
    </row>
    <row r="32" spans="1:14" ht="15" x14ac:dyDescent="0.2">
      <c r="A32" s="136"/>
      <c r="B32" s="103">
        <v>121002</v>
      </c>
      <c r="C32" s="104">
        <v>41</v>
      </c>
      <c r="D32" s="104" t="s">
        <v>184</v>
      </c>
      <c r="E32" s="299">
        <v>360000</v>
      </c>
      <c r="F32" s="313">
        <v>360000</v>
      </c>
      <c r="G32" s="189">
        <v>295958.82</v>
      </c>
      <c r="H32" s="431">
        <f t="shared" si="1"/>
        <v>82.210783333333339</v>
      </c>
      <c r="I32" s="378">
        <v>360000</v>
      </c>
      <c r="J32" s="215"/>
      <c r="K32" s="215"/>
      <c r="L32" s="215"/>
      <c r="M32" s="215"/>
      <c r="N32" s="217"/>
    </row>
    <row r="33" spans="1:14" ht="15" x14ac:dyDescent="0.2">
      <c r="A33" s="136"/>
      <c r="B33" s="103"/>
      <c r="C33" s="104"/>
      <c r="D33" s="232" t="s">
        <v>85</v>
      </c>
      <c r="E33" s="300">
        <f t="shared" ref="E33" si="2">SUM(E31:E32)</f>
        <v>380000</v>
      </c>
      <c r="F33" s="314">
        <f>SUM(F31:F32)</f>
        <v>380000</v>
      </c>
      <c r="G33" s="314">
        <f t="shared" ref="G33:I33" si="3">SUM(G31:G32)</f>
        <v>310458.82</v>
      </c>
      <c r="H33" s="433">
        <f t="shared" si="1"/>
        <v>81.699689473684217</v>
      </c>
      <c r="I33" s="379">
        <f t="shared" si="3"/>
        <v>380000</v>
      </c>
      <c r="J33" s="436"/>
      <c r="K33" s="436">
        <f>SUM(F33)</f>
        <v>380000</v>
      </c>
      <c r="L33" s="436">
        <f>SUM(G33)</f>
        <v>310458.82</v>
      </c>
      <c r="M33" s="436">
        <f>SUM(I33)</f>
        <v>380000</v>
      </c>
      <c r="N33" s="455"/>
    </row>
    <row r="34" spans="1:14" ht="15.75" x14ac:dyDescent="0.25">
      <c r="A34" s="134">
        <v>133</v>
      </c>
      <c r="B34" s="135"/>
      <c r="C34" s="120"/>
      <c r="D34" s="120" t="s">
        <v>185</v>
      </c>
      <c r="E34" s="301"/>
      <c r="F34" s="315"/>
      <c r="G34" s="351"/>
      <c r="H34" s="212"/>
      <c r="I34" s="383"/>
      <c r="J34" s="215"/>
      <c r="K34" s="215"/>
      <c r="L34" s="215"/>
      <c r="M34" s="215"/>
      <c r="N34" s="218"/>
    </row>
    <row r="35" spans="1:14" ht="15" x14ac:dyDescent="0.2">
      <c r="A35" s="136"/>
      <c r="B35" s="103">
        <v>133001</v>
      </c>
      <c r="C35" s="104">
        <v>41</v>
      </c>
      <c r="D35" s="104" t="s">
        <v>186</v>
      </c>
      <c r="E35" s="299">
        <v>1145</v>
      </c>
      <c r="F35" s="313">
        <v>1145</v>
      </c>
      <c r="G35" s="189">
        <v>610</v>
      </c>
      <c r="H35" s="212">
        <f t="shared" si="1"/>
        <v>53.275109170305676</v>
      </c>
      <c r="I35" s="378">
        <v>1145</v>
      </c>
      <c r="J35" s="215"/>
      <c r="K35" s="215"/>
      <c r="L35" s="215"/>
      <c r="M35" s="215"/>
      <c r="N35" s="217"/>
    </row>
    <row r="36" spans="1:14" ht="15" x14ac:dyDescent="0.2">
      <c r="A36" s="136"/>
      <c r="B36" s="103">
        <v>133012</v>
      </c>
      <c r="C36" s="104">
        <v>41</v>
      </c>
      <c r="D36" s="104" t="s">
        <v>187</v>
      </c>
      <c r="E36" s="299">
        <v>500</v>
      </c>
      <c r="F36" s="313">
        <v>500</v>
      </c>
      <c r="G36" s="189">
        <v>668.1</v>
      </c>
      <c r="H36" s="212">
        <f t="shared" si="1"/>
        <v>133.62</v>
      </c>
      <c r="I36" s="378">
        <v>800</v>
      </c>
      <c r="J36" s="215"/>
      <c r="K36" s="215"/>
      <c r="L36" s="215"/>
      <c r="M36" s="215"/>
      <c r="N36" s="217"/>
    </row>
    <row r="37" spans="1:14" ht="15" x14ac:dyDescent="0.2">
      <c r="A37" s="136"/>
      <c r="B37" s="103">
        <v>133006</v>
      </c>
      <c r="C37" s="104">
        <v>41</v>
      </c>
      <c r="D37" s="104" t="s">
        <v>188</v>
      </c>
      <c r="E37" s="299">
        <v>737</v>
      </c>
      <c r="F37" s="313">
        <v>737</v>
      </c>
      <c r="G37" s="189">
        <v>838.5</v>
      </c>
      <c r="H37" s="212">
        <f t="shared" si="1"/>
        <v>113.77204884667572</v>
      </c>
      <c r="I37" s="378">
        <v>839</v>
      </c>
      <c r="J37" s="215"/>
      <c r="K37" s="215"/>
      <c r="L37" s="215"/>
      <c r="M37" s="215"/>
      <c r="N37" s="217"/>
    </row>
    <row r="38" spans="1:14" ht="15" x14ac:dyDescent="0.2">
      <c r="A38" s="136"/>
      <c r="B38" s="106" t="s">
        <v>189</v>
      </c>
      <c r="C38" s="104">
        <v>41</v>
      </c>
      <c r="D38" s="104" t="s">
        <v>190</v>
      </c>
      <c r="E38" s="299">
        <v>419</v>
      </c>
      <c r="F38" s="313">
        <v>419</v>
      </c>
      <c r="G38" s="189">
        <v>0</v>
      </c>
      <c r="H38" s="212">
        <f t="shared" si="1"/>
        <v>0</v>
      </c>
      <c r="I38" s="378">
        <v>0</v>
      </c>
      <c r="J38" s="215"/>
      <c r="K38" s="215"/>
      <c r="L38" s="215"/>
      <c r="M38" s="215"/>
      <c r="N38" s="217"/>
    </row>
    <row r="39" spans="1:14" ht="15" x14ac:dyDescent="0.2">
      <c r="A39" s="136"/>
      <c r="B39" s="106">
        <v>133004</v>
      </c>
      <c r="C39" s="104">
        <v>41</v>
      </c>
      <c r="D39" s="104" t="s">
        <v>616</v>
      </c>
      <c r="E39" s="299">
        <v>33</v>
      </c>
      <c r="F39" s="313">
        <v>33</v>
      </c>
      <c r="G39" s="189">
        <v>-5.31</v>
      </c>
      <c r="H39" s="212">
        <f t="shared" si="1"/>
        <v>-16.09090909090909</v>
      </c>
      <c r="I39" s="378">
        <v>33</v>
      </c>
      <c r="J39" s="215"/>
      <c r="K39" s="215"/>
      <c r="L39" s="215"/>
      <c r="M39" s="215"/>
      <c r="N39" s="217"/>
    </row>
    <row r="40" spans="1:14" ht="15" x14ac:dyDescent="0.2">
      <c r="A40" s="136"/>
      <c r="B40" s="106" t="s">
        <v>191</v>
      </c>
      <c r="C40" s="104">
        <v>41</v>
      </c>
      <c r="D40" s="104" t="s">
        <v>192</v>
      </c>
      <c r="E40" s="299">
        <v>119750</v>
      </c>
      <c r="F40" s="313">
        <v>119750</v>
      </c>
      <c r="G40" s="189">
        <v>103182.32</v>
      </c>
      <c r="H40" s="212">
        <f t="shared" si="1"/>
        <v>86.164776617954075</v>
      </c>
      <c r="I40" s="378">
        <v>119750</v>
      </c>
      <c r="J40" s="215"/>
      <c r="K40" s="215"/>
      <c r="L40" s="215"/>
      <c r="M40" s="215"/>
      <c r="N40" s="217"/>
    </row>
    <row r="41" spans="1:14" ht="15" x14ac:dyDescent="0.2">
      <c r="A41" s="136"/>
      <c r="B41" s="106" t="s">
        <v>193</v>
      </c>
      <c r="C41" s="104">
        <v>41</v>
      </c>
      <c r="D41" s="104" t="s">
        <v>194</v>
      </c>
      <c r="E41" s="299">
        <v>20850</v>
      </c>
      <c r="F41" s="313">
        <v>20850</v>
      </c>
      <c r="G41" s="189">
        <v>14534.01</v>
      </c>
      <c r="H41" s="212">
        <f t="shared" si="1"/>
        <v>69.707482014388489</v>
      </c>
      <c r="I41" s="378">
        <v>20850</v>
      </c>
      <c r="J41" s="215"/>
      <c r="K41" s="215"/>
      <c r="L41" s="215"/>
      <c r="M41" s="215"/>
      <c r="N41" s="217"/>
    </row>
    <row r="42" spans="1:14" ht="15" x14ac:dyDescent="0.2">
      <c r="A42" s="136"/>
      <c r="B42" s="154"/>
      <c r="C42" s="154"/>
      <c r="D42" s="232" t="s">
        <v>85</v>
      </c>
      <c r="E42" s="300">
        <f t="shared" ref="E42" si="4">SUM(E35:E41)</f>
        <v>143434</v>
      </c>
      <c r="F42" s="314">
        <f>SUM(F35:F41)</f>
        <v>143434</v>
      </c>
      <c r="G42" s="314">
        <f>SUM(G35:G41)</f>
        <v>119827.62</v>
      </c>
      <c r="H42" s="433">
        <f t="shared" si="1"/>
        <v>83.541991438571046</v>
      </c>
      <c r="I42" s="379">
        <f>SUM(I35:I41)</f>
        <v>143417</v>
      </c>
      <c r="J42" s="436"/>
      <c r="K42" s="3">
        <f>SUM(F42)</f>
        <v>143434</v>
      </c>
      <c r="L42" s="3">
        <f>SUM(G42)</f>
        <v>119827.62</v>
      </c>
      <c r="M42" s="436">
        <f>SUM(I42)</f>
        <v>143417</v>
      </c>
      <c r="N42" s="455"/>
    </row>
    <row r="43" spans="1:14" ht="15.95" customHeight="1" x14ac:dyDescent="0.25">
      <c r="A43" s="13">
        <v>200</v>
      </c>
      <c r="B43" s="72"/>
      <c r="C43" s="45"/>
      <c r="D43" s="45" t="s">
        <v>315</v>
      </c>
      <c r="E43" s="302"/>
      <c r="F43" s="161"/>
      <c r="G43" s="445"/>
      <c r="H43" s="218"/>
      <c r="I43" s="218"/>
      <c r="J43" s="215"/>
      <c r="K43" s="215"/>
      <c r="L43" s="215"/>
      <c r="M43" s="215"/>
      <c r="N43" s="218"/>
    </row>
    <row r="44" spans="1:14" ht="15.95" customHeight="1" x14ac:dyDescent="0.25">
      <c r="A44" s="13">
        <v>211</v>
      </c>
      <c r="B44" s="72"/>
      <c r="C44" s="45"/>
      <c r="D44" s="45" t="s">
        <v>316</v>
      </c>
      <c r="E44" s="303"/>
      <c r="F44" s="446"/>
      <c r="G44" s="447"/>
      <c r="H44" s="217"/>
      <c r="I44" s="217"/>
      <c r="J44" s="215"/>
      <c r="K44" s="215"/>
      <c r="L44" s="215"/>
      <c r="M44" s="215"/>
      <c r="N44" s="217"/>
    </row>
    <row r="45" spans="1:14" ht="15.95" customHeight="1" x14ac:dyDescent="0.25">
      <c r="A45" s="13">
        <v>212</v>
      </c>
      <c r="B45" s="72"/>
      <c r="C45" s="45"/>
      <c r="D45" s="45" t="s">
        <v>317</v>
      </c>
      <c r="E45" s="303"/>
      <c r="F45" s="446"/>
      <c r="G45" s="447"/>
      <c r="H45" s="217"/>
      <c r="I45" s="217"/>
      <c r="J45" s="215"/>
      <c r="K45" s="215"/>
      <c r="L45" s="215"/>
      <c r="M45" s="215"/>
      <c r="N45" s="217"/>
    </row>
    <row r="46" spans="1:14" ht="15.95" customHeight="1" x14ac:dyDescent="0.25">
      <c r="A46" s="134"/>
      <c r="B46" s="103" t="s">
        <v>830</v>
      </c>
      <c r="C46" s="104">
        <v>41</v>
      </c>
      <c r="D46" s="104" t="s">
        <v>434</v>
      </c>
      <c r="E46" s="299">
        <v>101</v>
      </c>
      <c r="F46" s="313">
        <v>101</v>
      </c>
      <c r="G46" s="189">
        <v>101.18</v>
      </c>
      <c r="H46" s="212">
        <f t="shared" ref="H46:H72" si="5">SUM(G46/F46)*100</f>
        <v>100.17821782178218</v>
      </c>
      <c r="I46" s="378">
        <v>101</v>
      </c>
      <c r="J46" s="215"/>
      <c r="K46" s="215"/>
      <c r="L46" s="215"/>
      <c r="M46" s="215"/>
      <c r="N46" s="217"/>
    </row>
    <row r="47" spans="1:14" ht="15.95" customHeight="1" x14ac:dyDescent="0.2">
      <c r="A47" s="136"/>
      <c r="B47" s="106" t="s">
        <v>511</v>
      </c>
      <c r="C47" s="104">
        <v>41</v>
      </c>
      <c r="D47" s="104" t="s">
        <v>512</v>
      </c>
      <c r="E47" s="299">
        <v>675</v>
      </c>
      <c r="F47" s="313">
        <v>675</v>
      </c>
      <c r="G47" s="189">
        <v>567</v>
      </c>
      <c r="H47" s="212">
        <f t="shared" si="5"/>
        <v>84</v>
      </c>
      <c r="I47" s="378">
        <v>675</v>
      </c>
      <c r="J47" s="215"/>
      <c r="K47" s="215"/>
      <c r="L47" s="215"/>
      <c r="M47" s="215"/>
      <c r="N47" s="217"/>
    </row>
    <row r="48" spans="1:14" ht="15.95" customHeight="1" x14ac:dyDescent="0.2">
      <c r="A48" s="136"/>
      <c r="B48" s="106" t="s">
        <v>513</v>
      </c>
      <c r="C48" s="104">
        <v>41</v>
      </c>
      <c r="D48" s="104" t="s">
        <v>660</v>
      </c>
      <c r="E48" s="299">
        <v>160</v>
      </c>
      <c r="F48" s="313">
        <v>160</v>
      </c>
      <c r="G48" s="189">
        <v>90.21</v>
      </c>
      <c r="H48" s="212">
        <f t="shared" si="5"/>
        <v>56.381249999999994</v>
      </c>
      <c r="I48" s="378">
        <v>160</v>
      </c>
      <c r="J48" s="215"/>
      <c r="K48" s="215"/>
      <c r="L48" s="215"/>
      <c r="M48" s="215"/>
      <c r="N48" s="217"/>
    </row>
    <row r="49" spans="1:14" ht="15.95" customHeight="1" x14ac:dyDescent="0.2">
      <c r="A49" s="136"/>
      <c r="B49" s="106">
        <v>212002</v>
      </c>
      <c r="C49" s="104">
        <v>41</v>
      </c>
      <c r="D49" s="104" t="s">
        <v>651</v>
      </c>
      <c r="E49" s="299">
        <v>58</v>
      </c>
      <c r="F49" s="313">
        <v>58</v>
      </c>
      <c r="G49" s="189">
        <v>58.4</v>
      </c>
      <c r="H49" s="212">
        <f t="shared" si="5"/>
        <v>100.68965517241379</v>
      </c>
      <c r="I49" s="378">
        <v>58</v>
      </c>
      <c r="J49" s="215"/>
      <c r="K49" s="215"/>
      <c r="L49" s="215"/>
      <c r="M49" s="215"/>
      <c r="N49" s="217"/>
    </row>
    <row r="50" spans="1:14" ht="15.95" customHeight="1" x14ac:dyDescent="0.2">
      <c r="A50" s="136"/>
      <c r="B50" s="106" t="s">
        <v>600</v>
      </c>
      <c r="C50" s="104">
        <v>41</v>
      </c>
      <c r="D50" s="104" t="s">
        <v>601</v>
      </c>
      <c r="E50" s="299">
        <v>1000</v>
      </c>
      <c r="F50" s="313">
        <v>1000</v>
      </c>
      <c r="G50" s="189">
        <v>642.70000000000005</v>
      </c>
      <c r="H50" s="212">
        <f t="shared" si="5"/>
        <v>64.27000000000001</v>
      </c>
      <c r="I50" s="378">
        <v>1000</v>
      </c>
      <c r="J50" s="215"/>
      <c r="K50" s="215"/>
      <c r="L50" s="215"/>
      <c r="M50" s="215"/>
      <c r="N50" s="217"/>
    </row>
    <row r="51" spans="1:14" ht="15.95" customHeight="1" x14ac:dyDescent="0.2">
      <c r="A51" s="136"/>
      <c r="B51" s="106" t="s">
        <v>195</v>
      </c>
      <c r="C51" s="104">
        <v>41</v>
      </c>
      <c r="D51" s="104" t="s">
        <v>855</v>
      </c>
      <c r="E51" s="299">
        <v>1500</v>
      </c>
      <c r="F51" s="313">
        <v>1500</v>
      </c>
      <c r="G51" s="189">
        <v>1500</v>
      </c>
      <c r="H51" s="212">
        <f t="shared" si="5"/>
        <v>100</v>
      </c>
      <c r="I51" s="378">
        <v>1500</v>
      </c>
      <c r="J51" s="215"/>
      <c r="K51" s="215"/>
      <c r="L51" s="215"/>
      <c r="M51" s="215"/>
      <c r="N51" s="217"/>
    </row>
    <row r="52" spans="1:14" ht="15.95" customHeight="1" x14ac:dyDescent="0.2">
      <c r="A52" s="136"/>
      <c r="B52" s="106" t="s">
        <v>196</v>
      </c>
      <c r="C52" s="104">
        <v>41</v>
      </c>
      <c r="D52" s="104" t="s">
        <v>197</v>
      </c>
      <c r="E52" s="299">
        <v>24300</v>
      </c>
      <c r="F52" s="313">
        <v>24300</v>
      </c>
      <c r="G52" s="189">
        <v>18505.77</v>
      </c>
      <c r="H52" s="212">
        <f t="shared" si="5"/>
        <v>76.155432098765431</v>
      </c>
      <c r="I52" s="378">
        <v>24300</v>
      </c>
      <c r="J52" s="215"/>
      <c r="K52" s="215"/>
      <c r="L52" s="215"/>
      <c r="M52" s="215"/>
      <c r="N52" s="217"/>
    </row>
    <row r="53" spans="1:14" ht="15.95" customHeight="1" x14ac:dyDescent="0.2">
      <c r="A53" s="136"/>
      <c r="B53" s="106" t="s">
        <v>198</v>
      </c>
      <c r="C53" s="104">
        <v>41</v>
      </c>
      <c r="D53" s="104" t="s">
        <v>307</v>
      </c>
      <c r="E53" s="299">
        <v>33590</v>
      </c>
      <c r="F53" s="313">
        <v>33590</v>
      </c>
      <c r="G53" s="189">
        <v>24619.69</v>
      </c>
      <c r="H53" s="212">
        <f t="shared" si="5"/>
        <v>73.294700803810656</v>
      </c>
      <c r="I53" s="378">
        <v>33590</v>
      </c>
      <c r="J53" s="215"/>
      <c r="K53" s="215"/>
      <c r="L53" s="215"/>
      <c r="M53" s="215"/>
      <c r="N53" s="217"/>
    </row>
    <row r="54" spans="1:14" ht="15.95" customHeight="1" x14ac:dyDescent="0.2">
      <c r="A54" s="136"/>
      <c r="B54" s="106" t="s">
        <v>199</v>
      </c>
      <c r="C54" s="104">
        <v>41</v>
      </c>
      <c r="D54" s="104" t="s">
        <v>200</v>
      </c>
      <c r="E54" s="299">
        <v>100</v>
      </c>
      <c r="F54" s="313">
        <v>100</v>
      </c>
      <c r="G54" s="189">
        <v>156</v>
      </c>
      <c r="H54" s="212">
        <f t="shared" si="5"/>
        <v>156</v>
      </c>
      <c r="I54" s="378">
        <v>200</v>
      </c>
      <c r="J54" s="215"/>
      <c r="K54" s="215"/>
      <c r="L54" s="215"/>
      <c r="M54" s="215"/>
      <c r="N54" s="217"/>
    </row>
    <row r="55" spans="1:14" ht="15.95" customHeight="1" x14ac:dyDescent="0.2">
      <c r="A55" s="136"/>
      <c r="B55" s="106" t="s">
        <v>201</v>
      </c>
      <c r="C55" s="104">
        <v>41</v>
      </c>
      <c r="D55" s="104" t="s">
        <v>202</v>
      </c>
      <c r="E55" s="299">
        <v>50</v>
      </c>
      <c r="F55" s="313">
        <v>50</v>
      </c>
      <c r="G55" s="189">
        <v>213.2</v>
      </c>
      <c r="H55" s="212">
        <f t="shared" si="5"/>
        <v>426.39999999999992</v>
      </c>
      <c r="I55" s="378">
        <v>250</v>
      </c>
      <c r="J55" s="215"/>
      <c r="K55" s="215"/>
      <c r="L55" s="215"/>
      <c r="M55" s="215"/>
      <c r="N55" s="217"/>
    </row>
    <row r="56" spans="1:14" ht="15" customHeight="1" x14ac:dyDescent="0.2">
      <c r="A56" s="136"/>
      <c r="B56" s="106" t="s">
        <v>491</v>
      </c>
      <c r="C56" s="104">
        <v>41</v>
      </c>
      <c r="D56" s="104" t="s">
        <v>708</v>
      </c>
      <c r="E56" s="299">
        <v>1200</v>
      </c>
      <c r="F56" s="313">
        <v>1200</v>
      </c>
      <c r="G56" s="189">
        <v>900</v>
      </c>
      <c r="H56" s="212">
        <f t="shared" si="5"/>
        <v>75</v>
      </c>
      <c r="I56" s="378">
        <v>1200</v>
      </c>
      <c r="J56" s="215"/>
      <c r="K56" s="215"/>
      <c r="L56" s="215"/>
      <c r="M56" s="215"/>
      <c r="N56" s="217"/>
    </row>
    <row r="57" spans="1:14" ht="15.95" customHeight="1" x14ac:dyDescent="0.2">
      <c r="A57" s="136"/>
      <c r="B57" s="106" t="s">
        <v>514</v>
      </c>
      <c r="C57" s="104">
        <v>41</v>
      </c>
      <c r="D57" s="104" t="s">
        <v>515</v>
      </c>
      <c r="E57" s="299">
        <v>50</v>
      </c>
      <c r="F57" s="313">
        <v>50</v>
      </c>
      <c r="G57" s="189">
        <v>0</v>
      </c>
      <c r="H57" s="212">
        <f t="shared" si="5"/>
        <v>0</v>
      </c>
      <c r="I57" s="378">
        <v>0</v>
      </c>
      <c r="J57" s="215"/>
      <c r="K57" s="215"/>
      <c r="L57" s="215"/>
      <c r="M57" s="215"/>
      <c r="N57" s="217"/>
    </row>
    <row r="58" spans="1:14" ht="15.95" customHeight="1" x14ac:dyDescent="0.2">
      <c r="A58" s="136"/>
      <c r="B58" s="106" t="s">
        <v>516</v>
      </c>
      <c r="C58" s="104">
        <v>41</v>
      </c>
      <c r="D58" s="104" t="s">
        <v>517</v>
      </c>
      <c r="E58" s="299">
        <v>2</v>
      </c>
      <c r="F58" s="313">
        <v>2</v>
      </c>
      <c r="G58" s="189">
        <v>2</v>
      </c>
      <c r="H58" s="212">
        <f t="shared" si="5"/>
        <v>100</v>
      </c>
      <c r="I58" s="378">
        <v>2</v>
      </c>
      <c r="J58" s="215"/>
      <c r="K58" s="215"/>
      <c r="L58" s="215"/>
      <c r="M58" s="215"/>
      <c r="N58" s="217"/>
    </row>
    <row r="59" spans="1:14" ht="15.95" customHeight="1" x14ac:dyDescent="0.2">
      <c r="A59" s="136"/>
      <c r="B59" s="106" t="s">
        <v>617</v>
      </c>
      <c r="C59" s="104">
        <v>41</v>
      </c>
      <c r="D59" s="104" t="s">
        <v>618</v>
      </c>
      <c r="E59" s="299">
        <v>6000</v>
      </c>
      <c r="F59" s="313">
        <v>6000</v>
      </c>
      <c r="G59" s="189">
        <v>3767.5</v>
      </c>
      <c r="H59" s="212">
        <f t="shared" si="5"/>
        <v>62.791666666666671</v>
      </c>
      <c r="I59" s="378">
        <v>6000</v>
      </c>
      <c r="J59" s="215"/>
      <c r="K59" s="215"/>
      <c r="L59" s="215"/>
      <c r="M59" s="215"/>
      <c r="N59" s="217"/>
    </row>
    <row r="60" spans="1:14" ht="15.95" customHeight="1" x14ac:dyDescent="0.2">
      <c r="A60" s="136"/>
      <c r="B60" s="106" t="s">
        <v>1</v>
      </c>
      <c r="C60" s="104">
        <v>41</v>
      </c>
      <c r="D60" s="104" t="s">
        <v>280</v>
      </c>
      <c r="E60" s="299">
        <v>250</v>
      </c>
      <c r="F60" s="313">
        <v>250</v>
      </c>
      <c r="G60" s="189">
        <v>360</v>
      </c>
      <c r="H60" s="212">
        <f t="shared" si="5"/>
        <v>144</v>
      </c>
      <c r="I60" s="378">
        <v>360</v>
      </c>
      <c r="J60" s="215"/>
      <c r="K60" s="215"/>
      <c r="L60" s="215"/>
      <c r="M60" s="215"/>
      <c r="N60" s="217"/>
    </row>
    <row r="61" spans="1:14" ht="15.95" customHeight="1" x14ac:dyDescent="0.2">
      <c r="A61" s="136"/>
      <c r="B61" s="106" t="s">
        <v>487</v>
      </c>
      <c r="C61" s="104">
        <v>41</v>
      </c>
      <c r="D61" s="121" t="s">
        <v>488</v>
      </c>
      <c r="E61" s="299">
        <v>9490</v>
      </c>
      <c r="F61" s="313">
        <v>9490</v>
      </c>
      <c r="G61" s="189">
        <v>1271.03</v>
      </c>
      <c r="H61" s="212">
        <f t="shared" si="5"/>
        <v>13.393361433087462</v>
      </c>
      <c r="I61" s="378">
        <v>9490</v>
      </c>
      <c r="J61" s="215"/>
      <c r="K61" s="215"/>
      <c r="L61" s="215"/>
      <c r="M61" s="215"/>
      <c r="N61" s="217"/>
    </row>
    <row r="62" spans="1:14" ht="15.95" customHeight="1" x14ac:dyDescent="0.2">
      <c r="A62" s="136"/>
      <c r="B62" s="106" t="s">
        <v>575</v>
      </c>
      <c r="C62" s="104">
        <v>41</v>
      </c>
      <c r="D62" s="121" t="s">
        <v>723</v>
      </c>
      <c r="E62" s="299">
        <v>848</v>
      </c>
      <c r="F62" s="313">
        <v>848</v>
      </c>
      <c r="G62" s="189">
        <v>719.77</v>
      </c>
      <c r="H62" s="212">
        <f t="shared" si="5"/>
        <v>84.878537735849051</v>
      </c>
      <c r="I62" s="378">
        <v>848</v>
      </c>
      <c r="J62" s="215"/>
      <c r="K62" s="215"/>
      <c r="L62" s="215"/>
      <c r="M62" s="215"/>
      <c r="N62" s="217"/>
    </row>
    <row r="63" spans="1:14" ht="15.95" customHeight="1" x14ac:dyDescent="0.2">
      <c r="A63" s="136"/>
      <c r="B63" s="106" t="s">
        <v>576</v>
      </c>
      <c r="C63" s="104">
        <v>41</v>
      </c>
      <c r="D63" s="121" t="s">
        <v>856</v>
      </c>
      <c r="E63" s="299">
        <v>1500</v>
      </c>
      <c r="F63" s="313">
        <v>1500</v>
      </c>
      <c r="G63" s="189">
        <v>1500</v>
      </c>
      <c r="H63" s="212">
        <f t="shared" si="5"/>
        <v>100</v>
      </c>
      <c r="I63" s="378">
        <v>1500</v>
      </c>
      <c r="J63" s="215"/>
      <c r="K63" s="215"/>
      <c r="L63" s="215"/>
      <c r="M63" s="215"/>
      <c r="N63" s="217"/>
    </row>
    <row r="64" spans="1:14" ht="15.95" customHeight="1" x14ac:dyDescent="0.2">
      <c r="A64" s="136"/>
      <c r="B64" s="106" t="s">
        <v>827</v>
      </c>
      <c r="C64" s="104">
        <v>41</v>
      </c>
      <c r="D64" s="121" t="s">
        <v>848</v>
      </c>
      <c r="E64" s="299">
        <v>5417</v>
      </c>
      <c r="F64" s="313">
        <v>5417</v>
      </c>
      <c r="G64" s="189">
        <v>3611.2</v>
      </c>
      <c r="H64" s="212">
        <f t="shared" si="5"/>
        <v>66.664205279675087</v>
      </c>
      <c r="I64" s="378">
        <v>5417</v>
      </c>
      <c r="J64" s="215"/>
      <c r="K64" s="215"/>
      <c r="L64" s="215"/>
      <c r="M64" s="215"/>
      <c r="N64" s="217"/>
    </row>
    <row r="65" spans="1:14" ht="15.95" customHeight="1" x14ac:dyDescent="0.2">
      <c r="A65" s="136"/>
      <c r="B65" s="106" t="s">
        <v>573</v>
      </c>
      <c r="C65" s="104">
        <v>41</v>
      </c>
      <c r="D65" s="121" t="s">
        <v>727</v>
      </c>
      <c r="E65" s="299">
        <v>500</v>
      </c>
      <c r="F65" s="313">
        <v>500</v>
      </c>
      <c r="G65" s="189">
        <v>500</v>
      </c>
      <c r="H65" s="212">
        <f t="shared" si="5"/>
        <v>100</v>
      </c>
      <c r="I65" s="378">
        <v>500</v>
      </c>
      <c r="J65" s="215"/>
      <c r="K65" s="215"/>
      <c r="L65" s="215"/>
      <c r="M65" s="215"/>
      <c r="N65" s="217"/>
    </row>
    <row r="66" spans="1:14" ht="15.95" customHeight="1" x14ac:dyDescent="0.2">
      <c r="A66" s="136"/>
      <c r="B66" s="106" t="s">
        <v>850</v>
      </c>
      <c r="C66" s="104">
        <v>41</v>
      </c>
      <c r="D66" s="121" t="s">
        <v>859</v>
      </c>
      <c r="E66" s="299">
        <v>6905</v>
      </c>
      <c r="F66" s="313">
        <v>6905</v>
      </c>
      <c r="G66" s="189">
        <v>5178.42</v>
      </c>
      <c r="H66" s="212">
        <f t="shared" si="5"/>
        <v>74.995220854453294</v>
      </c>
      <c r="I66" s="378">
        <v>6905</v>
      </c>
      <c r="J66" s="215"/>
      <c r="K66" s="215"/>
      <c r="L66" s="215"/>
      <c r="M66" s="215"/>
      <c r="N66" s="217"/>
    </row>
    <row r="67" spans="1:14" ht="15.95" customHeight="1" x14ac:dyDescent="0.2">
      <c r="A67" s="136"/>
      <c r="B67" s="106" t="s">
        <v>851</v>
      </c>
      <c r="C67" s="104">
        <v>41</v>
      </c>
      <c r="D67" s="121" t="s">
        <v>852</v>
      </c>
      <c r="E67" s="299">
        <v>2259</v>
      </c>
      <c r="F67" s="313">
        <v>2259</v>
      </c>
      <c r="G67" s="189">
        <v>0</v>
      </c>
      <c r="H67" s="212">
        <f t="shared" si="5"/>
        <v>0</v>
      </c>
      <c r="I67" s="378">
        <v>0</v>
      </c>
      <c r="J67" s="215"/>
      <c r="K67" s="215"/>
      <c r="L67" s="215"/>
      <c r="M67" s="215"/>
      <c r="N67" s="217"/>
    </row>
    <row r="68" spans="1:14" ht="15.95" customHeight="1" x14ac:dyDescent="0.2">
      <c r="A68" s="136"/>
      <c r="B68" s="106" t="s">
        <v>908</v>
      </c>
      <c r="C68" s="104">
        <v>41</v>
      </c>
      <c r="D68" s="121" t="s">
        <v>909</v>
      </c>
      <c r="E68" s="299"/>
      <c r="F68" s="313"/>
      <c r="G68" s="189">
        <v>1151.8499999999999</v>
      </c>
      <c r="H68" s="212">
        <v>0</v>
      </c>
      <c r="I68" s="378">
        <v>1200</v>
      </c>
      <c r="J68" s="215"/>
      <c r="K68" s="215"/>
      <c r="L68" s="215"/>
      <c r="M68" s="215"/>
      <c r="N68" s="217"/>
    </row>
    <row r="69" spans="1:14" ht="15.95" customHeight="1" x14ac:dyDescent="0.2">
      <c r="A69" s="136"/>
      <c r="B69" s="106" t="s">
        <v>853</v>
      </c>
      <c r="C69" s="104">
        <v>41</v>
      </c>
      <c r="D69" s="121" t="s">
        <v>854</v>
      </c>
      <c r="E69" s="299">
        <v>359</v>
      </c>
      <c r="F69" s="313">
        <v>359</v>
      </c>
      <c r="G69" s="189">
        <v>215.41</v>
      </c>
      <c r="H69" s="212">
        <f t="shared" si="5"/>
        <v>60.002785515320333</v>
      </c>
      <c r="I69" s="378">
        <v>359</v>
      </c>
      <c r="J69" s="215"/>
      <c r="K69" s="215"/>
      <c r="L69" s="215"/>
      <c r="M69" s="215"/>
      <c r="N69" s="217"/>
    </row>
    <row r="70" spans="1:14" ht="15.95" customHeight="1" x14ac:dyDescent="0.2">
      <c r="A70" s="136"/>
      <c r="B70" s="106" t="s">
        <v>910</v>
      </c>
      <c r="C70" s="104">
        <v>41</v>
      </c>
      <c r="D70" s="121" t="s">
        <v>911</v>
      </c>
      <c r="E70" s="299"/>
      <c r="F70" s="313"/>
      <c r="G70" s="189">
        <v>36.83</v>
      </c>
      <c r="H70" s="212">
        <v>0</v>
      </c>
      <c r="I70" s="378">
        <v>37</v>
      </c>
      <c r="J70" s="215"/>
      <c r="K70" s="215"/>
      <c r="L70" s="215"/>
      <c r="M70" s="215"/>
      <c r="N70" s="217"/>
    </row>
    <row r="71" spans="1:14" ht="15.95" customHeight="1" x14ac:dyDescent="0.2">
      <c r="A71" s="136"/>
      <c r="B71" s="106" t="s">
        <v>910</v>
      </c>
      <c r="C71" s="104">
        <v>41</v>
      </c>
      <c r="D71" s="121" t="s">
        <v>912</v>
      </c>
      <c r="E71" s="299"/>
      <c r="F71" s="313"/>
      <c r="G71" s="189">
        <v>400</v>
      </c>
      <c r="H71" s="212">
        <v>0</v>
      </c>
      <c r="I71" s="378">
        <v>400</v>
      </c>
      <c r="J71" s="215"/>
      <c r="K71" s="215"/>
      <c r="L71" s="215"/>
      <c r="M71" s="215"/>
      <c r="N71" s="217"/>
    </row>
    <row r="72" spans="1:14" ht="15.95" customHeight="1" x14ac:dyDescent="0.2">
      <c r="A72" s="136"/>
      <c r="B72" s="103"/>
      <c r="C72" s="104"/>
      <c r="D72" s="232" t="s">
        <v>85</v>
      </c>
      <c r="E72" s="300">
        <f>SUM(E46:E69)</f>
        <v>96314</v>
      </c>
      <c r="F72" s="314">
        <f>SUM(F46:F71)</f>
        <v>96314</v>
      </c>
      <c r="G72" s="314">
        <f>SUM(G46:G71)</f>
        <v>66068.159999999989</v>
      </c>
      <c r="H72" s="433">
        <f t="shared" si="5"/>
        <v>68.596631849990644</v>
      </c>
      <c r="I72" s="379">
        <f>SUM(I46:I71)</f>
        <v>96052</v>
      </c>
      <c r="J72" s="436"/>
      <c r="K72" s="436">
        <f>SUM(F72)</f>
        <v>96314</v>
      </c>
      <c r="L72" s="436">
        <f>SUM(G72)</f>
        <v>66068.159999999989</v>
      </c>
      <c r="M72" s="436">
        <f>SUM(I72)</f>
        <v>96052</v>
      </c>
      <c r="N72" s="455"/>
    </row>
    <row r="73" spans="1:14" ht="15.95" customHeight="1" x14ac:dyDescent="0.2">
      <c r="A73" s="137"/>
      <c r="B73" s="468"/>
      <c r="C73" s="138"/>
      <c r="D73" s="469"/>
      <c r="E73" s="470"/>
      <c r="F73" s="455"/>
      <c r="G73" s="455"/>
      <c r="H73" s="471"/>
      <c r="I73" s="455"/>
      <c r="J73" s="436"/>
      <c r="K73" s="436"/>
      <c r="L73" s="436"/>
      <c r="M73" s="436"/>
      <c r="N73" s="455"/>
    </row>
    <row r="74" spans="1:14" ht="15.95" customHeight="1" x14ac:dyDescent="0.2">
      <c r="A74" s="137"/>
      <c r="B74" s="468"/>
      <c r="C74" s="138"/>
      <c r="D74" s="469"/>
      <c r="E74" s="470"/>
      <c r="F74" s="455"/>
      <c r="G74" s="455"/>
      <c r="H74" s="471"/>
      <c r="I74" s="455"/>
      <c r="J74" s="436"/>
      <c r="K74" s="436"/>
      <c r="L74" s="436"/>
      <c r="M74" s="436"/>
      <c r="N74" s="455"/>
    </row>
    <row r="75" spans="1:14" ht="15.95" customHeight="1" x14ac:dyDescent="0.25">
      <c r="A75" s="13">
        <v>220</v>
      </c>
      <c r="B75" s="72"/>
      <c r="C75" s="45"/>
      <c r="D75" s="45" t="s">
        <v>318</v>
      </c>
      <c r="E75" s="302"/>
      <c r="F75" s="161"/>
      <c r="G75" s="445"/>
      <c r="H75" s="218"/>
      <c r="I75" s="218"/>
      <c r="J75" s="215"/>
      <c r="K75" s="215"/>
      <c r="L75" s="215"/>
      <c r="M75" s="215"/>
      <c r="N75" s="218"/>
    </row>
    <row r="76" spans="1:14" ht="15.95" customHeight="1" x14ac:dyDescent="0.25">
      <c r="A76" s="13">
        <v>221</v>
      </c>
      <c r="B76" s="72"/>
      <c r="C76" s="45"/>
      <c r="D76" s="45" t="s">
        <v>319</v>
      </c>
      <c r="E76" s="303"/>
      <c r="F76" s="446"/>
      <c r="G76" s="447"/>
      <c r="H76" s="217"/>
      <c r="I76" s="217"/>
      <c r="J76" s="215"/>
      <c r="K76" s="215"/>
      <c r="L76" s="215"/>
      <c r="M76" s="215"/>
      <c r="N76" s="217"/>
    </row>
    <row r="77" spans="1:14" ht="15.95" customHeight="1" x14ac:dyDescent="0.2">
      <c r="A77" s="136"/>
      <c r="B77" s="103">
        <v>221004</v>
      </c>
      <c r="C77" s="104">
        <v>41</v>
      </c>
      <c r="D77" s="104" t="s">
        <v>203</v>
      </c>
      <c r="E77" s="299">
        <v>1000</v>
      </c>
      <c r="F77" s="313">
        <v>1000</v>
      </c>
      <c r="G77" s="189">
        <v>1296.5</v>
      </c>
      <c r="H77" s="212">
        <f t="shared" ref="H77:H82" si="6">SUM(G77/F77)*100</f>
        <v>129.65</v>
      </c>
      <c r="I77" s="378">
        <v>1500</v>
      </c>
      <c r="J77" s="215"/>
      <c r="K77" s="215"/>
      <c r="L77" s="215"/>
      <c r="M77" s="215"/>
      <c r="N77" s="217"/>
    </row>
    <row r="78" spans="1:14" ht="15.95" customHeight="1" x14ac:dyDescent="0.2">
      <c r="A78" s="136"/>
      <c r="B78" s="106" t="s">
        <v>204</v>
      </c>
      <c r="C78" s="104">
        <v>41</v>
      </c>
      <c r="D78" s="104" t="s">
        <v>655</v>
      </c>
      <c r="E78" s="299">
        <v>4000</v>
      </c>
      <c r="F78" s="313">
        <v>4000</v>
      </c>
      <c r="G78" s="189">
        <v>3241</v>
      </c>
      <c r="H78" s="212">
        <f t="shared" si="6"/>
        <v>81.025000000000006</v>
      </c>
      <c r="I78" s="378">
        <v>4000</v>
      </c>
      <c r="J78" s="215"/>
      <c r="K78" s="215"/>
      <c r="L78" s="215"/>
      <c r="M78" s="215"/>
      <c r="N78" s="217"/>
    </row>
    <row r="79" spans="1:14" ht="15.95" customHeight="1" x14ac:dyDescent="0.2">
      <c r="A79" s="136"/>
      <c r="B79" s="106" t="s">
        <v>205</v>
      </c>
      <c r="C79" s="104">
        <v>41</v>
      </c>
      <c r="D79" s="104" t="s">
        <v>656</v>
      </c>
      <c r="E79" s="299">
        <v>160</v>
      </c>
      <c r="F79" s="313">
        <v>160</v>
      </c>
      <c r="G79" s="189">
        <v>250</v>
      </c>
      <c r="H79" s="212">
        <f t="shared" si="6"/>
        <v>156.25</v>
      </c>
      <c r="I79" s="378">
        <v>250</v>
      </c>
      <c r="J79" s="215"/>
      <c r="K79" s="215"/>
      <c r="L79" s="215"/>
      <c r="M79" s="215"/>
      <c r="N79" s="217"/>
    </row>
    <row r="80" spans="1:14" ht="15.95" customHeight="1" x14ac:dyDescent="0.2">
      <c r="A80" s="136"/>
      <c r="B80" s="106" t="s">
        <v>206</v>
      </c>
      <c r="C80" s="104">
        <v>41</v>
      </c>
      <c r="D80" s="104" t="s">
        <v>207</v>
      </c>
      <c r="E80" s="299">
        <v>3418</v>
      </c>
      <c r="F80" s="313">
        <v>3418</v>
      </c>
      <c r="G80" s="189">
        <v>356.5</v>
      </c>
      <c r="H80" s="212">
        <f t="shared" si="6"/>
        <v>10.430076067875952</v>
      </c>
      <c r="I80" s="378">
        <v>2600</v>
      </c>
      <c r="J80" s="215"/>
      <c r="K80" s="215"/>
      <c r="L80" s="215"/>
      <c r="M80" s="215"/>
      <c r="N80" s="217"/>
    </row>
    <row r="81" spans="1:14" ht="15.95" customHeight="1" x14ac:dyDescent="0.2">
      <c r="A81" s="136"/>
      <c r="B81" s="106" t="s">
        <v>208</v>
      </c>
      <c r="C81" s="104">
        <v>41</v>
      </c>
      <c r="D81" s="104" t="s">
        <v>657</v>
      </c>
      <c r="E81" s="299">
        <v>6000</v>
      </c>
      <c r="F81" s="313">
        <v>6000</v>
      </c>
      <c r="G81" s="189">
        <v>3250</v>
      </c>
      <c r="H81" s="212">
        <f t="shared" si="6"/>
        <v>54.166666666666664</v>
      </c>
      <c r="I81" s="378">
        <v>6000</v>
      </c>
      <c r="J81" s="215"/>
      <c r="K81" s="215"/>
      <c r="L81" s="215"/>
      <c r="M81" s="215"/>
      <c r="N81" s="217"/>
    </row>
    <row r="82" spans="1:14" ht="15.95" customHeight="1" x14ac:dyDescent="0.2">
      <c r="A82" s="136"/>
      <c r="B82" s="106" t="s">
        <v>411</v>
      </c>
      <c r="C82" s="104">
        <v>41</v>
      </c>
      <c r="D82" s="104" t="s">
        <v>412</v>
      </c>
      <c r="E82" s="299">
        <v>190</v>
      </c>
      <c r="F82" s="313">
        <v>190</v>
      </c>
      <c r="G82" s="189"/>
      <c r="H82" s="212">
        <f t="shared" si="6"/>
        <v>0</v>
      </c>
      <c r="I82" s="378">
        <v>190</v>
      </c>
      <c r="J82" s="215"/>
      <c r="K82" s="215"/>
      <c r="L82" s="215"/>
      <c r="M82" s="215"/>
      <c r="N82" s="217"/>
    </row>
    <row r="83" spans="1:14" ht="15.95" customHeight="1" x14ac:dyDescent="0.2">
      <c r="A83" s="136"/>
      <c r="B83" s="106" t="s">
        <v>913</v>
      </c>
      <c r="C83" s="104">
        <v>41</v>
      </c>
      <c r="D83" s="104" t="s">
        <v>914</v>
      </c>
      <c r="E83" s="299"/>
      <c r="F83" s="313"/>
      <c r="G83" s="189">
        <v>50</v>
      </c>
      <c r="H83" s="212">
        <v>0</v>
      </c>
      <c r="I83" s="378">
        <v>100</v>
      </c>
      <c r="J83" s="215"/>
      <c r="K83" s="215"/>
      <c r="L83" s="215"/>
      <c r="M83" s="215"/>
      <c r="N83" s="217"/>
    </row>
    <row r="84" spans="1:14" ht="15.95" customHeight="1" x14ac:dyDescent="0.2">
      <c r="A84" s="136"/>
      <c r="B84" s="103"/>
      <c r="C84" s="104"/>
      <c r="D84" s="232" t="s">
        <v>85</v>
      </c>
      <c r="E84" s="300">
        <f>SUM(E77:E82)</f>
        <v>14768</v>
      </c>
      <c r="F84" s="314">
        <f>SUM(F77:F83)</f>
        <v>14768</v>
      </c>
      <c r="G84" s="314">
        <f>SUM(G77:G83)</f>
        <v>8444</v>
      </c>
      <c r="H84" s="433">
        <f>SUM(G84/F84)*100</f>
        <v>57.177681473456119</v>
      </c>
      <c r="I84" s="379">
        <f>SUM(I77:I83)</f>
        <v>14640</v>
      </c>
      <c r="J84" s="436"/>
      <c r="K84" s="436">
        <f>SUM(F84)</f>
        <v>14768</v>
      </c>
      <c r="L84" s="436">
        <f>SUM(G84)</f>
        <v>8444</v>
      </c>
      <c r="M84" s="436">
        <f>SUM(I84)</f>
        <v>14640</v>
      </c>
      <c r="N84" s="455"/>
    </row>
    <row r="85" spans="1:14" ht="15.95" customHeight="1" x14ac:dyDescent="0.25">
      <c r="A85" s="13">
        <v>223</v>
      </c>
      <c r="B85" s="72"/>
      <c r="C85" s="45"/>
      <c r="D85" s="45" t="s">
        <v>320</v>
      </c>
      <c r="E85" s="303"/>
      <c r="F85" s="446"/>
      <c r="G85" s="447"/>
      <c r="H85" s="217"/>
      <c r="I85" s="217"/>
      <c r="J85" s="215"/>
      <c r="K85" s="215"/>
      <c r="L85" s="215"/>
      <c r="M85" s="215"/>
      <c r="N85" s="217"/>
    </row>
    <row r="86" spans="1:14" ht="15.75" customHeight="1" x14ac:dyDescent="0.2">
      <c r="A86" s="136"/>
      <c r="B86" s="103">
        <v>222003</v>
      </c>
      <c r="C86" s="104">
        <v>41</v>
      </c>
      <c r="D86" s="104" t="s">
        <v>589</v>
      </c>
      <c r="E86" s="299">
        <v>100</v>
      </c>
      <c r="F86" s="313">
        <v>100</v>
      </c>
      <c r="G86" s="189"/>
      <c r="H86" s="212">
        <f t="shared" ref="H86:H110" si="7">SUM(G86/F86)*100</f>
        <v>0</v>
      </c>
      <c r="I86" s="378">
        <v>100</v>
      </c>
      <c r="J86" s="215"/>
      <c r="K86" s="215"/>
      <c r="L86" s="215"/>
      <c r="M86" s="215"/>
      <c r="N86" s="217"/>
    </row>
    <row r="87" spans="1:14" ht="15.75" customHeight="1" x14ac:dyDescent="0.2">
      <c r="A87" s="136"/>
      <c r="B87" s="103" t="s">
        <v>480</v>
      </c>
      <c r="C87" s="104">
        <v>41</v>
      </c>
      <c r="D87" s="104" t="s">
        <v>481</v>
      </c>
      <c r="E87" s="299">
        <v>300</v>
      </c>
      <c r="F87" s="313">
        <v>300</v>
      </c>
      <c r="G87" s="189"/>
      <c r="H87" s="212">
        <f t="shared" si="7"/>
        <v>0</v>
      </c>
      <c r="I87" s="378">
        <v>300</v>
      </c>
      <c r="J87" s="215"/>
      <c r="K87" s="215"/>
      <c r="L87" s="215"/>
      <c r="M87" s="215"/>
      <c r="N87" s="217"/>
    </row>
    <row r="88" spans="1:14" ht="15.75" customHeight="1" x14ac:dyDescent="0.2">
      <c r="A88" s="136"/>
      <c r="B88" s="106" t="s">
        <v>214</v>
      </c>
      <c r="C88" s="104">
        <v>41</v>
      </c>
      <c r="D88" s="104" t="s">
        <v>841</v>
      </c>
      <c r="E88" s="299">
        <v>1093</v>
      </c>
      <c r="F88" s="313">
        <v>1093</v>
      </c>
      <c r="G88" s="189"/>
      <c r="H88" s="212">
        <f t="shared" si="7"/>
        <v>0</v>
      </c>
      <c r="I88" s="378">
        <v>1093</v>
      </c>
      <c r="J88" s="215"/>
      <c r="K88" s="215"/>
      <c r="L88" s="215"/>
      <c r="M88" s="215"/>
      <c r="N88" s="217"/>
    </row>
    <row r="89" spans="1:14" ht="15.75" customHeight="1" x14ac:dyDescent="0.2">
      <c r="A89" s="136"/>
      <c r="B89" s="106" t="s">
        <v>215</v>
      </c>
      <c r="C89" s="104">
        <v>41</v>
      </c>
      <c r="D89" s="104" t="s">
        <v>551</v>
      </c>
      <c r="E89" s="299">
        <v>2200</v>
      </c>
      <c r="F89" s="313">
        <v>2200</v>
      </c>
      <c r="G89" s="189"/>
      <c r="H89" s="212">
        <f t="shared" si="7"/>
        <v>0</v>
      </c>
      <c r="I89" s="378">
        <v>2200</v>
      </c>
      <c r="J89" s="215"/>
      <c r="K89" s="215"/>
      <c r="L89" s="215"/>
      <c r="M89" s="215"/>
      <c r="N89" s="217"/>
    </row>
    <row r="90" spans="1:14" ht="15.75" customHeight="1" x14ac:dyDescent="0.2">
      <c r="A90" s="136"/>
      <c r="B90" s="106" t="s">
        <v>216</v>
      </c>
      <c r="C90" s="104">
        <v>41</v>
      </c>
      <c r="D90" s="104" t="s">
        <v>302</v>
      </c>
      <c r="E90" s="299">
        <v>23592</v>
      </c>
      <c r="F90" s="313">
        <v>23592</v>
      </c>
      <c r="G90" s="189">
        <v>20203.53</v>
      </c>
      <c r="H90" s="212">
        <f t="shared" si="7"/>
        <v>85.637207527975576</v>
      </c>
      <c r="I90" s="378">
        <v>23592</v>
      </c>
      <c r="J90" s="215"/>
      <c r="K90" s="215"/>
      <c r="L90" s="215"/>
      <c r="M90" s="215"/>
      <c r="N90" s="217"/>
    </row>
    <row r="91" spans="1:14" ht="15.75" customHeight="1" x14ac:dyDescent="0.2">
      <c r="A91" s="136"/>
      <c r="B91" s="106" t="s">
        <v>217</v>
      </c>
      <c r="C91" s="104">
        <v>41</v>
      </c>
      <c r="D91" s="104" t="s">
        <v>430</v>
      </c>
      <c r="E91" s="299">
        <v>22416</v>
      </c>
      <c r="F91" s="313">
        <v>22416</v>
      </c>
      <c r="G91" s="189">
        <v>20361.61</v>
      </c>
      <c r="H91" s="212">
        <f t="shared" si="7"/>
        <v>90.835162384011426</v>
      </c>
      <c r="I91" s="378">
        <v>22416</v>
      </c>
      <c r="J91" s="215"/>
      <c r="K91" s="215"/>
      <c r="L91" s="215"/>
      <c r="M91" s="215"/>
      <c r="N91" s="217"/>
    </row>
    <row r="92" spans="1:14" ht="15.75" customHeight="1" x14ac:dyDescent="0.2">
      <c r="A92" s="136"/>
      <c r="B92" s="106" t="s">
        <v>218</v>
      </c>
      <c r="C92" s="104">
        <v>41</v>
      </c>
      <c r="D92" s="104" t="s">
        <v>219</v>
      </c>
      <c r="E92" s="299">
        <v>600</v>
      </c>
      <c r="F92" s="313">
        <v>600</v>
      </c>
      <c r="G92" s="189">
        <v>791</v>
      </c>
      <c r="H92" s="212">
        <f t="shared" si="7"/>
        <v>131.83333333333334</v>
      </c>
      <c r="I92" s="378">
        <v>1000</v>
      </c>
      <c r="J92" s="215"/>
      <c r="K92" s="215"/>
      <c r="L92" s="215"/>
      <c r="M92" s="215"/>
      <c r="N92" s="217"/>
    </row>
    <row r="93" spans="1:14" ht="15.75" customHeight="1" x14ac:dyDescent="0.2">
      <c r="A93" s="136"/>
      <c r="B93" s="106" t="s">
        <v>220</v>
      </c>
      <c r="C93" s="104">
        <v>41</v>
      </c>
      <c r="D93" s="104" t="s">
        <v>221</v>
      </c>
      <c r="E93" s="299">
        <v>130</v>
      </c>
      <c r="F93" s="313">
        <v>130</v>
      </c>
      <c r="G93" s="189"/>
      <c r="H93" s="212">
        <f t="shared" si="7"/>
        <v>0</v>
      </c>
      <c r="I93" s="378">
        <v>130</v>
      </c>
      <c r="J93" s="215"/>
      <c r="K93" s="215"/>
      <c r="L93" s="215"/>
      <c r="M93" s="215"/>
      <c r="N93" s="217"/>
    </row>
    <row r="94" spans="1:14" ht="15.75" customHeight="1" x14ac:dyDescent="0.2">
      <c r="A94" s="136"/>
      <c r="B94" s="106" t="s">
        <v>431</v>
      </c>
      <c r="C94" s="104">
        <v>41</v>
      </c>
      <c r="D94" s="104" t="s">
        <v>588</v>
      </c>
      <c r="E94" s="299">
        <v>800</v>
      </c>
      <c r="F94" s="313">
        <v>800</v>
      </c>
      <c r="G94" s="189">
        <v>456.88</v>
      </c>
      <c r="H94" s="212">
        <f t="shared" si="7"/>
        <v>57.109999999999992</v>
      </c>
      <c r="I94" s="378">
        <v>800</v>
      </c>
      <c r="J94" s="215"/>
      <c r="K94" s="215"/>
      <c r="L94" s="215"/>
      <c r="M94" s="215"/>
      <c r="N94" s="217"/>
    </row>
    <row r="95" spans="1:14" ht="15.75" customHeight="1" x14ac:dyDescent="0.2">
      <c r="A95" s="136"/>
      <c r="B95" s="106" t="s">
        <v>432</v>
      </c>
      <c r="C95" s="104">
        <v>41</v>
      </c>
      <c r="D95" s="104" t="s">
        <v>413</v>
      </c>
      <c r="E95" s="299">
        <v>2000</v>
      </c>
      <c r="F95" s="313">
        <v>2000</v>
      </c>
      <c r="G95" s="189">
        <v>2627.1</v>
      </c>
      <c r="H95" s="212">
        <f t="shared" si="7"/>
        <v>131.35499999999999</v>
      </c>
      <c r="I95" s="378">
        <v>3500</v>
      </c>
      <c r="J95" s="215"/>
      <c r="K95" s="215"/>
      <c r="L95" s="215"/>
      <c r="M95" s="215"/>
      <c r="N95" s="217"/>
    </row>
    <row r="96" spans="1:14" ht="15.75" customHeight="1" x14ac:dyDescent="0.2">
      <c r="A96" s="136"/>
      <c r="B96" s="106" t="s">
        <v>281</v>
      </c>
      <c r="C96" s="104">
        <v>41</v>
      </c>
      <c r="D96" s="104" t="s">
        <v>282</v>
      </c>
      <c r="E96" s="299">
        <v>208</v>
      </c>
      <c r="F96" s="313">
        <v>208</v>
      </c>
      <c r="G96" s="189"/>
      <c r="H96" s="212">
        <f t="shared" si="7"/>
        <v>0</v>
      </c>
      <c r="I96" s="378">
        <v>208</v>
      </c>
      <c r="J96" s="215"/>
      <c r="K96" s="215"/>
      <c r="L96" s="215"/>
      <c r="M96" s="215"/>
      <c r="N96" s="217"/>
    </row>
    <row r="97" spans="1:14" ht="15.75" customHeight="1" x14ac:dyDescent="0.2">
      <c r="A97" s="136"/>
      <c r="B97" s="106" t="s">
        <v>518</v>
      </c>
      <c r="C97" s="104">
        <v>41</v>
      </c>
      <c r="D97" s="104" t="s">
        <v>554</v>
      </c>
      <c r="E97" s="299">
        <v>132</v>
      </c>
      <c r="F97" s="313">
        <v>132</v>
      </c>
      <c r="G97" s="189">
        <v>216</v>
      </c>
      <c r="H97" s="212">
        <f t="shared" si="7"/>
        <v>163.63636363636365</v>
      </c>
      <c r="I97" s="378">
        <v>216</v>
      </c>
      <c r="J97" s="215"/>
      <c r="K97" s="215"/>
      <c r="L97" s="215"/>
      <c r="M97" s="215"/>
      <c r="N97" s="217"/>
    </row>
    <row r="98" spans="1:14" ht="15.75" customHeight="1" x14ac:dyDescent="0.2">
      <c r="A98" s="136"/>
      <c r="B98" s="106" t="s">
        <v>606</v>
      </c>
      <c r="C98" s="104">
        <v>41</v>
      </c>
      <c r="D98" s="104" t="s">
        <v>607</v>
      </c>
      <c r="E98" s="299">
        <v>12000</v>
      </c>
      <c r="F98" s="313">
        <v>12000</v>
      </c>
      <c r="G98" s="189">
        <v>45</v>
      </c>
      <c r="H98" s="212">
        <f t="shared" si="7"/>
        <v>0.375</v>
      </c>
      <c r="I98" s="378">
        <v>45</v>
      </c>
      <c r="J98" s="215"/>
      <c r="K98" s="215"/>
      <c r="L98" s="215"/>
      <c r="M98" s="215"/>
      <c r="N98" s="217"/>
    </row>
    <row r="99" spans="1:14" ht="15.75" customHeight="1" x14ac:dyDescent="0.2">
      <c r="A99" s="136"/>
      <c r="B99" s="106" t="s">
        <v>919</v>
      </c>
      <c r="C99" s="104">
        <v>41</v>
      </c>
      <c r="D99" s="104" t="s">
        <v>920</v>
      </c>
      <c r="E99" s="299"/>
      <c r="F99" s="313"/>
      <c r="G99" s="189">
        <v>4678.2299999999996</v>
      </c>
      <c r="H99" s="212">
        <v>0</v>
      </c>
      <c r="I99" s="378">
        <v>4700</v>
      </c>
      <c r="J99" s="215"/>
      <c r="K99" s="215"/>
      <c r="L99" s="215"/>
      <c r="M99" s="215"/>
      <c r="N99" s="217"/>
    </row>
    <row r="100" spans="1:14" ht="15.75" customHeight="1" x14ac:dyDescent="0.2">
      <c r="A100" s="136"/>
      <c r="B100" s="106" t="s">
        <v>602</v>
      </c>
      <c r="C100" s="104">
        <v>41</v>
      </c>
      <c r="D100" s="104" t="s">
        <v>644</v>
      </c>
      <c r="E100" s="299">
        <v>50</v>
      </c>
      <c r="F100" s="313">
        <v>50</v>
      </c>
      <c r="G100" s="189"/>
      <c r="H100" s="212">
        <f t="shared" si="7"/>
        <v>0</v>
      </c>
      <c r="I100" s="378">
        <v>50</v>
      </c>
      <c r="J100" s="215"/>
      <c r="K100" s="215"/>
      <c r="L100" s="215"/>
      <c r="M100" s="215"/>
      <c r="N100" s="217"/>
    </row>
    <row r="101" spans="1:14" ht="15.75" customHeight="1" x14ac:dyDescent="0.2">
      <c r="A101" s="136"/>
      <c r="B101" s="106" t="s">
        <v>602</v>
      </c>
      <c r="C101" s="104">
        <v>41</v>
      </c>
      <c r="D101" s="104" t="s">
        <v>828</v>
      </c>
      <c r="E101" s="299">
        <v>0</v>
      </c>
      <c r="F101" s="313">
        <v>0</v>
      </c>
      <c r="G101" s="189">
        <v>136</v>
      </c>
      <c r="H101" s="212">
        <v>0</v>
      </c>
      <c r="I101" s="378">
        <v>136</v>
      </c>
      <c r="J101" s="215"/>
      <c r="K101" s="215"/>
      <c r="L101" s="215"/>
      <c r="M101" s="215"/>
      <c r="N101" s="217"/>
    </row>
    <row r="102" spans="1:14" ht="15.75" customHeight="1" x14ac:dyDescent="0.2">
      <c r="A102" s="136"/>
      <c r="B102" s="106" t="s">
        <v>728</v>
      </c>
      <c r="C102" s="104">
        <v>41</v>
      </c>
      <c r="D102" s="104" t="s">
        <v>729</v>
      </c>
      <c r="E102" s="299">
        <v>3500</v>
      </c>
      <c r="F102" s="313">
        <v>3500</v>
      </c>
      <c r="G102" s="189"/>
      <c r="H102" s="212">
        <f t="shared" si="7"/>
        <v>0</v>
      </c>
      <c r="I102" s="378">
        <v>0</v>
      </c>
      <c r="J102" s="215"/>
      <c r="K102" s="215"/>
      <c r="L102" s="215"/>
      <c r="M102" s="215"/>
      <c r="N102" s="217"/>
    </row>
    <row r="103" spans="1:14" ht="15.75" customHeight="1" x14ac:dyDescent="0.2">
      <c r="A103" s="136"/>
      <c r="B103" s="106" t="s">
        <v>829</v>
      </c>
      <c r="C103" s="104">
        <v>41</v>
      </c>
      <c r="D103" s="121" t="s">
        <v>849</v>
      </c>
      <c r="E103" s="299">
        <v>180</v>
      </c>
      <c r="F103" s="313">
        <v>180</v>
      </c>
      <c r="G103" s="189">
        <v>120</v>
      </c>
      <c r="H103" s="212">
        <f t="shared" si="7"/>
        <v>66.666666666666657</v>
      </c>
      <c r="I103" s="378">
        <v>180</v>
      </c>
      <c r="J103" s="215"/>
      <c r="K103" s="215"/>
      <c r="L103" s="215"/>
      <c r="M103" s="215"/>
      <c r="N103" s="217"/>
    </row>
    <row r="104" spans="1:14" ht="15.75" customHeight="1" x14ac:dyDescent="0.2">
      <c r="A104" s="136"/>
      <c r="B104" s="106" t="s">
        <v>915</v>
      </c>
      <c r="C104" s="104">
        <v>41</v>
      </c>
      <c r="D104" s="121" t="s">
        <v>916</v>
      </c>
      <c r="E104" s="299"/>
      <c r="F104" s="313"/>
      <c r="G104" s="189">
        <v>5.8</v>
      </c>
      <c r="H104" s="212">
        <v>0</v>
      </c>
      <c r="I104" s="378">
        <v>50</v>
      </c>
      <c r="J104" s="215"/>
      <c r="K104" s="215"/>
      <c r="L104" s="215"/>
      <c r="M104" s="215"/>
      <c r="N104" s="217"/>
    </row>
    <row r="105" spans="1:14" ht="15.75" customHeight="1" x14ac:dyDescent="0.2">
      <c r="A105" s="136"/>
      <c r="B105" s="106" t="s">
        <v>917</v>
      </c>
      <c r="C105" s="104">
        <v>41</v>
      </c>
      <c r="D105" s="121" t="s">
        <v>918</v>
      </c>
      <c r="E105" s="299"/>
      <c r="F105" s="313"/>
      <c r="G105" s="189">
        <v>6.38</v>
      </c>
      <c r="H105" s="212">
        <v>0</v>
      </c>
      <c r="I105" s="378">
        <v>6</v>
      </c>
      <c r="J105" s="215"/>
      <c r="K105" s="215"/>
      <c r="L105" s="215"/>
      <c r="M105" s="215"/>
      <c r="N105" s="217"/>
    </row>
    <row r="106" spans="1:14" ht="15.75" customHeight="1" x14ac:dyDescent="0.2">
      <c r="A106" s="233"/>
      <c r="B106" s="234">
        <v>223001</v>
      </c>
      <c r="C106" s="235">
        <v>41</v>
      </c>
      <c r="D106" s="235" t="s">
        <v>648</v>
      </c>
      <c r="E106" s="460">
        <v>10000</v>
      </c>
      <c r="F106" s="461">
        <v>10000</v>
      </c>
      <c r="G106" s="462">
        <v>10702</v>
      </c>
      <c r="H106" s="212">
        <f t="shared" si="7"/>
        <v>107.02000000000001</v>
      </c>
      <c r="I106" s="459">
        <v>12000</v>
      </c>
      <c r="J106" s="437"/>
      <c r="K106" s="437"/>
      <c r="L106" s="437"/>
      <c r="M106" s="437"/>
      <c r="N106" s="457"/>
    </row>
    <row r="107" spans="1:14" ht="15.75" customHeight="1" x14ac:dyDescent="0.2">
      <c r="A107" s="236">
        <v>220</v>
      </c>
      <c r="B107" s="237">
        <v>223003</v>
      </c>
      <c r="C107" s="237">
        <v>41</v>
      </c>
      <c r="D107" s="238" t="s">
        <v>721</v>
      </c>
      <c r="E107" s="460">
        <v>30000</v>
      </c>
      <c r="F107" s="461">
        <v>30000</v>
      </c>
      <c r="G107" s="462"/>
      <c r="H107" s="212">
        <f t="shared" si="7"/>
        <v>0</v>
      </c>
      <c r="I107" s="459">
        <v>30000</v>
      </c>
      <c r="J107" s="437"/>
      <c r="K107" s="437"/>
      <c r="L107" s="437"/>
      <c r="M107" s="437"/>
      <c r="N107" s="457"/>
    </row>
    <row r="108" spans="1:14" ht="15.75" customHeight="1" x14ac:dyDescent="0.2">
      <c r="A108" s="233"/>
      <c r="B108" s="234">
        <v>223001</v>
      </c>
      <c r="C108" s="235">
        <v>41</v>
      </c>
      <c r="D108" s="235" t="s">
        <v>387</v>
      </c>
      <c r="E108" s="460">
        <v>14000</v>
      </c>
      <c r="F108" s="461">
        <v>14000</v>
      </c>
      <c r="G108" s="462">
        <v>8381.6200000000008</v>
      </c>
      <c r="H108" s="212">
        <f t="shared" si="7"/>
        <v>59.868714285714283</v>
      </c>
      <c r="I108" s="459">
        <v>14000</v>
      </c>
      <c r="J108" s="437"/>
      <c r="K108" s="437"/>
      <c r="L108" s="437"/>
      <c r="M108" s="437"/>
      <c r="N108" s="458"/>
    </row>
    <row r="109" spans="1:14" ht="15.75" customHeight="1" x14ac:dyDescent="0.2">
      <c r="A109" s="240">
        <v>220</v>
      </c>
      <c r="B109" s="235">
        <v>223003</v>
      </c>
      <c r="C109" s="235">
        <v>41</v>
      </c>
      <c r="D109" s="235" t="s">
        <v>718</v>
      </c>
      <c r="E109" s="460">
        <v>24000</v>
      </c>
      <c r="F109" s="461">
        <v>24000</v>
      </c>
      <c r="G109" s="462"/>
      <c r="H109" s="212">
        <f t="shared" si="7"/>
        <v>0</v>
      </c>
      <c r="I109" s="459">
        <v>24000</v>
      </c>
      <c r="J109" s="437"/>
      <c r="K109" s="437"/>
      <c r="L109" s="437"/>
      <c r="M109" s="437"/>
      <c r="N109" s="457"/>
    </row>
    <row r="110" spans="1:14" ht="15.6" customHeight="1" x14ac:dyDescent="0.2">
      <c r="A110" s="136"/>
      <c r="B110" s="103"/>
      <c r="C110" s="104"/>
      <c r="D110" s="232" t="s">
        <v>85</v>
      </c>
      <c r="E110" s="300">
        <f>SUM(E86:E109)</f>
        <v>147301</v>
      </c>
      <c r="F110" s="314">
        <f>SUM(F86:F109)</f>
        <v>147301</v>
      </c>
      <c r="G110" s="314">
        <f>SUM(G86:G109)</f>
        <v>68731.149999999994</v>
      </c>
      <c r="H110" s="433">
        <f t="shared" si="7"/>
        <v>46.660341749207404</v>
      </c>
      <c r="I110" s="379">
        <f>SUM(I86:I109)</f>
        <v>140722</v>
      </c>
      <c r="J110" s="436"/>
      <c r="K110" s="436">
        <f>SUM(F110)</f>
        <v>147301</v>
      </c>
      <c r="L110" s="436">
        <f>SUM(G110)</f>
        <v>68731.149999999994</v>
      </c>
      <c r="M110" s="436">
        <f>SUM(I110)</f>
        <v>140722</v>
      </c>
      <c r="N110" s="455"/>
    </row>
    <row r="111" spans="1:14" ht="15.6" customHeight="1" x14ac:dyDescent="0.2">
      <c r="A111" s="137"/>
      <c r="B111" s="468"/>
      <c r="C111" s="138"/>
      <c r="D111" s="469"/>
      <c r="E111" s="470"/>
      <c r="F111" s="455"/>
      <c r="G111" s="455"/>
      <c r="H111" s="471"/>
      <c r="I111" s="455"/>
      <c r="J111" s="436"/>
      <c r="K111" s="436"/>
      <c r="L111" s="436"/>
      <c r="M111" s="436"/>
      <c r="N111" s="455"/>
    </row>
    <row r="112" spans="1:14" ht="15.6" customHeight="1" x14ac:dyDescent="0.25">
      <c r="A112" s="13">
        <v>229</v>
      </c>
      <c r="B112" s="72"/>
      <c r="C112" s="45"/>
      <c r="D112" s="45" t="s">
        <v>321</v>
      </c>
      <c r="E112" s="303"/>
      <c r="F112" s="446"/>
      <c r="G112" s="447"/>
      <c r="H112" s="217"/>
      <c r="I112" s="217"/>
      <c r="J112" s="215"/>
      <c r="K112" s="215"/>
      <c r="L112" s="215"/>
      <c r="M112" s="215"/>
      <c r="N112" s="217"/>
    </row>
    <row r="113" spans="1:14" ht="15.6" customHeight="1" x14ac:dyDescent="0.2">
      <c r="A113" s="136"/>
      <c r="B113" s="103">
        <v>229005</v>
      </c>
      <c r="C113" s="104">
        <v>41</v>
      </c>
      <c r="D113" s="104" t="s">
        <v>222</v>
      </c>
      <c r="E113" s="299">
        <v>400</v>
      </c>
      <c r="F113" s="313">
        <v>400</v>
      </c>
      <c r="G113" s="189">
        <v>330.94</v>
      </c>
      <c r="H113" s="212">
        <f t="shared" ref="H113:H114" si="8">SUM(G113/F113)*100</f>
        <v>82.734999999999999</v>
      </c>
      <c r="I113" s="378">
        <v>400</v>
      </c>
      <c r="J113" s="215"/>
      <c r="K113" s="215"/>
      <c r="L113" s="215"/>
      <c r="M113" s="215"/>
      <c r="N113" s="217"/>
    </row>
    <row r="114" spans="1:14" ht="15.6" customHeight="1" x14ac:dyDescent="0.2">
      <c r="A114" s="136"/>
      <c r="B114" s="103"/>
      <c r="C114" s="104"/>
      <c r="D114" s="232" t="s">
        <v>85</v>
      </c>
      <c r="E114" s="300">
        <f t="shared" ref="E114" si="9">SUM(E113)</f>
        <v>400</v>
      </c>
      <c r="F114" s="314">
        <f>SUM(F113)</f>
        <v>400</v>
      </c>
      <c r="G114" s="314">
        <f>SUM(G113)</f>
        <v>330.94</v>
      </c>
      <c r="H114" s="433">
        <f t="shared" si="8"/>
        <v>82.734999999999999</v>
      </c>
      <c r="I114" s="379">
        <f>SUM(I113)</f>
        <v>400</v>
      </c>
      <c r="J114" s="436"/>
      <c r="K114" s="436">
        <f>SUM(F114)</f>
        <v>400</v>
      </c>
      <c r="L114" s="436">
        <f>SUM(G114)</f>
        <v>330.94</v>
      </c>
      <c r="M114" s="436">
        <f>SUM(I114)</f>
        <v>400</v>
      </c>
      <c r="N114" s="455"/>
    </row>
    <row r="115" spans="1:14" ht="15.6" customHeight="1" x14ac:dyDescent="0.25">
      <c r="A115" s="13">
        <v>240</v>
      </c>
      <c r="B115" s="72"/>
      <c r="C115" s="45"/>
      <c r="D115" s="45" t="s">
        <v>322</v>
      </c>
      <c r="E115" s="303"/>
      <c r="F115" s="446"/>
      <c r="G115" s="447"/>
      <c r="H115" s="217"/>
      <c r="I115" s="217"/>
      <c r="J115" s="215"/>
      <c r="K115" s="215"/>
      <c r="L115" s="215"/>
      <c r="M115" s="215"/>
      <c r="N115" s="217"/>
    </row>
    <row r="116" spans="1:14" ht="15.6" customHeight="1" x14ac:dyDescent="0.2">
      <c r="A116" s="136"/>
      <c r="B116" s="103">
        <v>242</v>
      </c>
      <c r="C116" s="104">
        <v>41</v>
      </c>
      <c r="D116" s="104" t="s">
        <v>223</v>
      </c>
      <c r="E116" s="299"/>
      <c r="F116" s="313"/>
      <c r="G116" s="189"/>
      <c r="H116" s="212"/>
      <c r="I116" s="378"/>
      <c r="J116" s="215"/>
      <c r="K116" s="215"/>
      <c r="L116" s="215"/>
      <c r="M116" s="215"/>
      <c r="N116" s="217"/>
    </row>
    <row r="117" spans="1:14" ht="15.6" customHeight="1" x14ac:dyDescent="0.2">
      <c r="A117" s="136"/>
      <c r="B117" s="103"/>
      <c r="C117" s="104"/>
      <c r="D117" s="232" t="s">
        <v>85</v>
      </c>
      <c r="E117" s="300"/>
      <c r="F117" s="314"/>
      <c r="G117" s="350"/>
      <c r="H117" s="224"/>
      <c r="I117" s="379"/>
      <c r="J117" s="436"/>
      <c r="K117" s="436"/>
      <c r="L117" s="436"/>
      <c r="M117" s="436"/>
      <c r="N117" s="455"/>
    </row>
    <row r="118" spans="1:14" ht="15.6" customHeight="1" x14ac:dyDescent="0.25">
      <c r="A118" s="13">
        <v>290</v>
      </c>
      <c r="B118" s="72"/>
      <c r="C118" s="45"/>
      <c r="D118" s="45" t="s">
        <v>323</v>
      </c>
      <c r="E118" s="302"/>
      <c r="F118" s="161"/>
      <c r="G118" s="445"/>
      <c r="H118" s="218"/>
      <c r="I118" s="218"/>
      <c r="J118" s="215"/>
      <c r="K118" s="215"/>
      <c r="L118" s="215"/>
      <c r="M118" s="215"/>
      <c r="N118" s="218"/>
    </row>
    <row r="119" spans="1:14" ht="15.6" customHeight="1" x14ac:dyDescent="0.25">
      <c r="A119" s="13">
        <v>292</v>
      </c>
      <c r="B119" s="72"/>
      <c r="C119" s="45"/>
      <c r="D119" s="45" t="s">
        <v>324</v>
      </c>
      <c r="E119" s="302"/>
      <c r="F119" s="161"/>
      <c r="G119" s="445"/>
      <c r="H119" s="218"/>
      <c r="I119" s="218"/>
      <c r="J119" s="215"/>
      <c r="K119" s="215"/>
      <c r="L119" s="215"/>
      <c r="M119" s="215"/>
      <c r="N119" s="218"/>
    </row>
    <row r="120" spans="1:14" ht="15.6" customHeight="1" x14ac:dyDescent="0.2">
      <c r="A120" s="136"/>
      <c r="B120" s="103">
        <v>292008</v>
      </c>
      <c r="C120" s="104">
        <v>41</v>
      </c>
      <c r="D120" s="104" t="s">
        <v>224</v>
      </c>
      <c r="E120" s="299">
        <v>30</v>
      </c>
      <c r="F120" s="313">
        <v>30</v>
      </c>
      <c r="G120" s="189">
        <v>0.89</v>
      </c>
      <c r="H120" s="212">
        <f t="shared" ref="H120:H126" si="10">SUM(G120/F120)*100</f>
        <v>2.9666666666666668</v>
      </c>
      <c r="I120" s="378">
        <v>10</v>
      </c>
      <c r="J120" s="215"/>
      <c r="K120" s="215"/>
      <c r="L120" s="215"/>
      <c r="M120" s="215"/>
      <c r="N120" s="217"/>
    </row>
    <row r="121" spans="1:14" ht="15.6" customHeight="1" x14ac:dyDescent="0.2">
      <c r="A121" s="136"/>
      <c r="B121" s="103">
        <v>292019</v>
      </c>
      <c r="C121" s="104">
        <v>41</v>
      </c>
      <c r="D121" s="104" t="s">
        <v>225</v>
      </c>
      <c r="E121" s="299">
        <v>251</v>
      </c>
      <c r="F121" s="313">
        <v>251</v>
      </c>
      <c r="G121" s="189"/>
      <c r="H121" s="212">
        <f t="shared" si="10"/>
        <v>0</v>
      </c>
      <c r="I121" s="378">
        <v>251</v>
      </c>
      <c r="J121" s="215"/>
      <c r="K121" s="215"/>
      <c r="L121" s="215"/>
      <c r="M121" s="215"/>
      <c r="N121" s="217"/>
    </row>
    <row r="122" spans="1:14" ht="15.6" customHeight="1" x14ac:dyDescent="0.2">
      <c r="A122" s="136"/>
      <c r="B122" s="106" t="s">
        <v>574</v>
      </c>
      <c r="C122" s="104">
        <v>41</v>
      </c>
      <c r="D122" s="121" t="s">
        <v>594</v>
      </c>
      <c r="E122" s="299">
        <v>33000</v>
      </c>
      <c r="F122" s="313">
        <v>33000</v>
      </c>
      <c r="G122" s="189"/>
      <c r="H122" s="212">
        <f t="shared" si="10"/>
        <v>0</v>
      </c>
      <c r="I122" s="378">
        <v>33000</v>
      </c>
      <c r="J122" s="215"/>
      <c r="K122" s="215"/>
      <c r="L122" s="215"/>
      <c r="M122" s="215"/>
      <c r="N122" s="217"/>
    </row>
    <row r="123" spans="1:14" ht="15.6" customHeight="1" x14ac:dyDescent="0.2">
      <c r="A123" s="136"/>
      <c r="B123" s="103">
        <v>292027</v>
      </c>
      <c r="C123" s="104">
        <v>41</v>
      </c>
      <c r="D123" s="104" t="s">
        <v>921</v>
      </c>
      <c r="E123" s="299">
        <v>1600</v>
      </c>
      <c r="F123" s="313">
        <v>1600</v>
      </c>
      <c r="G123" s="189">
        <v>1040.98</v>
      </c>
      <c r="H123" s="212">
        <f t="shared" si="10"/>
        <v>65.061250000000001</v>
      </c>
      <c r="I123" s="378">
        <v>1041</v>
      </c>
      <c r="J123" s="215"/>
      <c r="K123" s="215"/>
      <c r="L123" s="215"/>
      <c r="M123" s="215"/>
      <c r="N123" s="217"/>
    </row>
    <row r="124" spans="1:14" ht="15.6" customHeight="1" x14ac:dyDescent="0.2">
      <c r="A124" s="136"/>
      <c r="B124" s="103">
        <v>292027</v>
      </c>
      <c r="C124" s="104">
        <v>41</v>
      </c>
      <c r="D124" s="104" t="s">
        <v>922</v>
      </c>
      <c r="E124" s="299">
        <v>1800</v>
      </c>
      <c r="F124" s="313">
        <v>1800</v>
      </c>
      <c r="G124" s="189">
        <v>2245.75</v>
      </c>
      <c r="H124" s="212">
        <f t="shared" si="10"/>
        <v>124.7638888888889</v>
      </c>
      <c r="I124" s="378">
        <v>2246</v>
      </c>
      <c r="J124" s="215"/>
      <c r="K124" s="215"/>
      <c r="L124" s="215"/>
      <c r="M124" s="215"/>
      <c r="N124" s="217"/>
    </row>
    <row r="125" spans="1:14" ht="15.6" customHeight="1" x14ac:dyDescent="0.2">
      <c r="A125" s="136"/>
      <c r="B125" s="103">
        <v>291017</v>
      </c>
      <c r="C125" s="104">
        <v>41</v>
      </c>
      <c r="D125" s="104" t="s">
        <v>952</v>
      </c>
      <c r="E125" s="299">
        <v>0</v>
      </c>
      <c r="F125" s="313">
        <v>0</v>
      </c>
      <c r="G125" s="189">
        <v>139.80000000000001</v>
      </c>
      <c r="H125" s="212">
        <v>0</v>
      </c>
      <c r="I125" s="378">
        <v>140</v>
      </c>
      <c r="J125" s="215"/>
      <c r="K125" s="215"/>
      <c r="L125" s="215"/>
      <c r="M125" s="215"/>
      <c r="N125" s="217"/>
    </row>
    <row r="126" spans="1:14" ht="15.95" customHeight="1" x14ac:dyDescent="0.2">
      <c r="A126" s="136"/>
      <c r="B126" s="103"/>
      <c r="C126" s="104"/>
      <c r="D126" s="232" t="s">
        <v>85</v>
      </c>
      <c r="E126" s="300">
        <f>SUM(E120:E125)</f>
        <v>36681</v>
      </c>
      <c r="F126" s="314">
        <f>SUM(F120:F125)</f>
        <v>36681</v>
      </c>
      <c r="G126" s="314">
        <f>SUM(G120:G125)</f>
        <v>3427.42</v>
      </c>
      <c r="H126" s="433">
        <f t="shared" si="10"/>
        <v>9.343856492462038</v>
      </c>
      <c r="I126" s="379">
        <f>SUM(I120:I125)</f>
        <v>36688</v>
      </c>
      <c r="J126" s="436"/>
      <c r="K126" s="436">
        <f>SUM(F126)</f>
        <v>36681</v>
      </c>
      <c r="L126" s="436">
        <f>SUM(G126)</f>
        <v>3427.42</v>
      </c>
      <c r="M126" s="436">
        <f>SUM(I126)</f>
        <v>36688</v>
      </c>
      <c r="N126" s="455"/>
    </row>
    <row r="127" spans="1:14" ht="15.95" customHeight="1" x14ac:dyDescent="0.25">
      <c r="A127" s="13">
        <v>300</v>
      </c>
      <c r="B127" s="72"/>
      <c r="C127" s="45"/>
      <c r="D127" s="45" t="s">
        <v>325</v>
      </c>
      <c r="E127" s="302"/>
      <c r="F127" s="161"/>
      <c r="G127" s="445"/>
      <c r="H127" s="218"/>
      <c r="I127" s="218"/>
      <c r="J127" s="215"/>
      <c r="K127" s="215"/>
      <c r="L127" s="215"/>
      <c r="M127" s="215"/>
      <c r="N127" s="218"/>
    </row>
    <row r="128" spans="1:14" ht="15.95" customHeight="1" x14ac:dyDescent="0.25">
      <c r="A128" s="13">
        <v>311</v>
      </c>
      <c r="B128" s="72"/>
      <c r="C128" s="45"/>
      <c r="D128" s="45" t="s">
        <v>326</v>
      </c>
      <c r="E128" s="302"/>
      <c r="F128" s="161"/>
      <c r="G128" s="445"/>
      <c r="H128" s="218"/>
      <c r="I128" s="218"/>
      <c r="J128" s="215"/>
      <c r="K128" s="215"/>
      <c r="L128" s="215"/>
      <c r="M128" s="215"/>
      <c r="N128" s="218"/>
    </row>
    <row r="129" spans="1:14" ht="15.95" customHeight="1" x14ac:dyDescent="0.2">
      <c r="A129" s="136"/>
      <c r="B129" s="103" t="s">
        <v>226</v>
      </c>
      <c r="C129" s="104" t="s">
        <v>473</v>
      </c>
      <c r="D129" s="104" t="s">
        <v>227</v>
      </c>
      <c r="E129" s="299">
        <v>3130</v>
      </c>
      <c r="F129" s="313">
        <v>3130</v>
      </c>
      <c r="G129" s="189">
        <v>1117.56</v>
      </c>
      <c r="H129" s="212">
        <f t="shared" ref="H129:H137" si="11">SUM(G129/F129)*100</f>
        <v>35.704792332268369</v>
      </c>
      <c r="I129" s="378">
        <v>3130</v>
      </c>
      <c r="J129" s="215"/>
      <c r="K129" s="215"/>
      <c r="L129" s="215"/>
      <c r="M129" s="215"/>
      <c r="N129" s="217"/>
    </row>
    <row r="130" spans="1:14" ht="15.95" customHeight="1" x14ac:dyDescent="0.2">
      <c r="A130" s="136"/>
      <c r="B130" s="103" t="s">
        <v>228</v>
      </c>
      <c r="C130" s="104" t="s">
        <v>473</v>
      </c>
      <c r="D130" s="104" t="s">
        <v>229</v>
      </c>
      <c r="E130" s="299">
        <v>2530</v>
      </c>
      <c r="F130" s="313">
        <v>2530</v>
      </c>
      <c r="G130" s="189"/>
      <c r="H130" s="212">
        <f t="shared" si="11"/>
        <v>0</v>
      </c>
      <c r="I130" s="378">
        <v>2530</v>
      </c>
      <c r="J130" s="215"/>
      <c r="K130" s="215"/>
      <c r="L130" s="215"/>
      <c r="M130" s="215"/>
      <c r="N130" s="217"/>
    </row>
    <row r="131" spans="1:14" ht="15.95" customHeight="1" x14ac:dyDescent="0.2">
      <c r="A131" s="136"/>
      <c r="B131" s="103" t="s">
        <v>230</v>
      </c>
      <c r="C131" s="104" t="s">
        <v>473</v>
      </c>
      <c r="D131" s="104" t="s">
        <v>233</v>
      </c>
      <c r="E131" s="299">
        <v>5030</v>
      </c>
      <c r="F131" s="313">
        <v>5030</v>
      </c>
      <c r="G131" s="189">
        <v>1309.45</v>
      </c>
      <c r="H131" s="212">
        <f t="shared" si="11"/>
        <v>26.032803180914517</v>
      </c>
      <c r="I131" s="378">
        <v>5030</v>
      </c>
      <c r="J131" s="215"/>
      <c r="K131" s="215"/>
      <c r="L131" s="215"/>
      <c r="M131" s="215"/>
      <c r="N131" s="217"/>
    </row>
    <row r="132" spans="1:14" ht="15.95" customHeight="1" x14ac:dyDescent="0.2">
      <c r="A132" s="136"/>
      <c r="B132" s="103" t="s">
        <v>234</v>
      </c>
      <c r="C132" s="104" t="s">
        <v>473</v>
      </c>
      <c r="D132" s="104" t="s">
        <v>235</v>
      </c>
      <c r="E132" s="299">
        <v>3360</v>
      </c>
      <c r="F132" s="313">
        <v>3360</v>
      </c>
      <c r="G132" s="189"/>
      <c r="H132" s="212">
        <f t="shared" si="11"/>
        <v>0</v>
      </c>
      <c r="I132" s="378">
        <v>3360</v>
      </c>
      <c r="J132" s="215"/>
      <c r="K132" s="215"/>
      <c r="L132" s="215"/>
      <c r="M132" s="215"/>
      <c r="N132" s="217"/>
    </row>
    <row r="133" spans="1:14" ht="15.95" customHeight="1" x14ac:dyDescent="0.2">
      <c r="A133" s="136"/>
      <c r="B133" s="103" t="s">
        <v>236</v>
      </c>
      <c r="C133" s="104" t="s">
        <v>473</v>
      </c>
      <c r="D133" s="104" t="s">
        <v>237</v>
      </c>
      <c r="E133" s="299">
        <v>2860</v>
      </c>
      <c r="F133" s="313">
        <v>2860</v>
      </c>
      <c r="G133" s="189">
        <v>875.31</v>
      </c>
      <c r="H133" s="212">
        <f t="shared" si="11"/>
        <v>30.605244755244755</v>
      </c>
      <c r="I133" s="378">
        <v>2860</v>
      </c>
      <c r="J133" s="215"/>
      <c r="K133" s="215"/>
      <c r="L133" s="215"/>
      <c r="M133" s="215"/>
      <c r="N133" s="217"/>
    </row>
    <row r="134" spans="1:14" ht="15.95" customHeight="1" x14ac:dyDescent="0.2">
      <c r="A134" s="136"/>
      <c r="B134" s="103" t="s">
        <v>238</v>
      </c>
      <c r="C134" s="104" t="s">
        <v>473</v>
      </c>
      <c r="D134" s="104" t="s">
        <v>239</v>
      </c>
      <c r="E134" s="299">
        <v>2965</v>
      </c>
      <c r="F134" s="313">
        <v>2965</v>
      </c>
      <c r="G134" s="189">
        <v>1117.56</v>
      </c>
      <c r="H134" s="212">
        <f t="shared" si="11"/>
        <v>37.691736930860031</v>
      </c>
      <c r="I134" s="378">
        <v>2965</v>
      </c>
      <c r="J134" s="215"/>
      <c r="K134" s="215"/>
      <c r="L134" s="215"/>
      <c r="M134" s="215"/>
      <c r="N134" s="217"/>
    </row>
    <row r="135" spans="1:14" ht="15.95" customHeight="1" x14ac:dyDescent="0.2">
      <c r="A135" s="141"/>
      <c r="B135" s="107" t="s">
        <v>661</v>
      </c>
      <c r="C135" s="105" t="s">
        <v>603</v>
      </c>
      <c r="D135" s="105" t="s">
        <v>923</v>
      </c>
      <c r="E135" s="305">
        <v>0</v>
      </c>
      <c r="F135" s="316">
        <v>0</v>
      </c>
      <c r="G135" s="352">
        <v>500</v>
      </c>
      <c r="H135" s="212">
        <v>0</v>
      </c>
      <c r="I135" s="378">
        <v>500</v>
      </c>
      <c r="J135" s="215"/>
      <c r="K135" s="215"/>
      <c r="L135" s="215"/>
      <c r="M135" s="215"/>
      <c r="N135" s="217"/>
    </row>
    <row r="136" spans="1:14" ht="15.95" customHeight="1" x14ac:dyDescent="0.2">
      <c r="A136" s="141"/>
      <c r="B136" s="107" t="s">
        <v>924</v>
      </c>
      <c r="C136" s="105" t="s">
        <v>925</v>
      </c>
      <c r="D136" s="105" t="s">
        <v>926</v>
      </c>
      <c r="E136" s="305"/>
      <c r="F136" s="316"/>
      <c r="G136" s="352">
        <v>1000</v>
      </c>
      <c r="H136" s="212">
        <v>0</v>
      </c>
      <c r="I136" s="378">
        <v>1000</v>
      </c>
      <c r="J136" s="215"/>
      <c r="K136" s="215"/>
      <c r="L136" s="215"/>
      <c r="M136" s="215"/>
      <c r="N136" s="217"/>
    </row>
    <row r="137" spans="1:14" ht="15.95" customHeight="1" x14ac:dyDescent="0.2">
      <c r="A137" s="136"/>
      <c r="B137" s="103"/>
      <c r="C137" s="104"/>
      <c r="D137" s="232" t="s">
        <v>85</v>
      </c>
      <c r="E137" s="300">
        <f t="shared" ref="E137" si="12">SUM(E129:E135)</f>
        <v>19875</v>
      </c>
      <c r="F137" s="314">
        <f>SUM(F129:F136)</f>
        <v>19875</v>
      </c>
      <c r="G137" s="314">
        <f>SUM(G129:G136)</f>
        <v>5919.88</v>
      </c>
      <c r="H137" s="433">
        <f t="shared" si="11"/>
        <v>29.785559748427676</v>
      </c>
      <c r="I137" s="379">
        <f>SUM(I129:I136)</f>
        <v>21375</v>
      </c>
      <c r="J137" s="436"/>
      <c r="K137" s="436">
        <f>SUM(F137)</f>
        <v>19875</v>
      </c>
      <c r="L137" s="436">
        <f>SUM(G137)</f>
        <v>5919.88</v>
      </c>
      <c r="M137" s="436">
        <f>SUM(I137)</f>
        <v>21375</v>
      </c>
      <c r="N137" s="455"/>
    </row>
    <row r="138" spans="1:14" ht="15.95" customHeight="1" x14ac:dyDescent="0.25">
      <c r="A138" s="13">
        <v>312</v>
      </c>
      <c r="B138" s="72"/>
      <c r="C138" s="45"/>
      <c r="D138" s="45" t="s">
        <v>327</v>
      </c>
      <c r="E138" s="303"/>
      <c r="F138" s="446"/>
      <c r="G138" s="447"/>
      <c r="H138" s="217"/>
      <c r="I138" s="217"/>
      <c r="J138" s="215"/>
      <c r="K138" s="215"/>
      <c r="L138" s="215"/>
      <c r="M138" s="215"/>
      <c r="N138" s="217"/>
    </row>
    <row r="139" spans="1:14" ht="15.95" customHeight="1" x14ac:dyDescent="0.2">
      <c r="A139" s="136"/>
      <c r="B139" s="106" t="s">
        <v>416</v>
      </c>
      <c r="C139" s="104">
        <v>111</v>
      </c>
      <c r="D139" s="104" t="s">
        <v>241</v>
      </c>
      <c r="E139" s="299">
        <v>12156</v>
      </c>
      <c r="F139" s="313">
        <v>12156</v>
      </c>
      <c r="G139" s="189">
        <v>11880.23</v>
      </c>
      <c r="H139" s="212">
        <f t="shared" ref="H139:H189" si="13">SUM(G139/F139)*100</f>
        <v>97.731408358012501</v>
      </c>
      <c r="I139" s="378">
        <v>12353</v>
      </c>
      <c r="J139" s="215"/>
      <c r="K139" s="215"/>
      <c r="L139" s="215"/>
      <c r="M139" s="215"/>
      <c r="N139" s="217"/>
    </row>
    <row r="140" spans="1:14" ht="15.95" customHeight="1" x14ac:dyDescent="0.2">
      <c r="A140" s="136"/>
      <c r="B140" s="106" t="s">
        <v>577</v>
      </c>
      <c r="C140" s="104">
        <v>111</v>
      </c>
      <c r="D140" s="104" t="s">
        <v>555</v>
      </c>
      <c r="E140" s="299">
        <v>5197</v>
      </c>
      <c r="F140" s="313">
        <v>5197</v>
      </c>
      <c r="G140" s="189">
        <v>5189.87</v>
      </c>
      <c r="H140" s="212">
        <f t="shared" si="13"/>
        <v>99.862805464691164</v>
      </c>
      <c r="I140" s="378">
        <v>5865</v>
      </c>
      <c r="J140" s="215"/>
      <c r="K140" s="215"/>
      <c r="L140" s="215"/>
      <c r="M140" s="215"/>
      <c r="N140" s="217"/>
    </row>
    <row r="141" spans="1:14" ht="15.95" customHeight="1" x14ac:dyDescent="0.2">
      <c r="A141" s="136"/>
      <c r="B141" s="106" t="s">
        <v>415</v>
      </c>
      <c r="C141" s="104">
        <v>111</v>
      </c>
      <c r="D141" s="104" t="s">
        <v>556</v>
      </c>
      <c r="E141" s="299">
        <v>173</v>
      </c>
      <c r="F141" s="313">
        <v>173</v>
      </c>
      <c r="G141" s="189">
        <v>173.1</v>
      </c>
      <c r="H141" s="212">
        <f t="shared" si="13"/>
        <v>100.05780346820809</v>
      </c>
      <c r="I141" s="378">
        <v>173</v>
      </c>
      <c r="J141" s="215"/>
      <c r="K141" s="215"/>
      <c r="L141" s="215"/>
      <c r="M141" s="215"/>
      <c r="N141" s="217"/>
    </row>
    <row r="142" spans="1:14" ht="15.95" customHeight="1" x14ac:dyDescent="0.2">
      <c r="A142" s="136"/>
      <c r="B142" s="106" t="s">
        <v>578</v>
      </c>
      <c r="C142" s="104">
        <v>111</v>
      </c>
      <c r="D142" s="104" t="s">
        <v>242</v>
      </c>
      <c r="E142" s="299">
        <v>1324</v>
      </c>
      <c r="F142" s="313">
        <v>1324</v>
      </c>
      <c r="G142" s="189">
        <v>1322.31</v>
      </c>
      <c r="H142" s="212">
        <f t="shared" si="13"/>
        <v>99.872356495468267</v>
      </c>
      <c r="I142" s="378">
        <v>1324</v>
      </c>
      <c r="J142" s="215"/>
      <c r="K142" s="215"/>
      <c r="L142" s="215"/>
      <c r="M142" s="215"/>
      <c r="N142" s="217"/>
    </row>
    <row r="143" spans="1:14" ht="15.95" customHeight="1" x14ac:dyDescent="0.2">
      <c r="A143" s="136"/>
      <c r="B143" s="106" t="s">
        <v>579</v>
      </c>
      <c r="C143" s="104">
        <v>111</v>
      </c>
      <c r="D143" s="104" t="s">
        <v>565</v>
      </c>
      <c r="E143" s="299">
        <v>85</v>
      </c>
      <c r="F143" s="313">
        <v>85</v>
      </c>
      <c r="G143" s="189">
        <v>66</v>
      </c>
      <c r="H143" s="212">
        <f t="shared" si="13"/>
        <v>77.64705882352942</v>
      </c>
      <c r="I143" s="378">
        <v>66</v>
      </c>
      <c r="J143" s="215"/>
      <c r="K143" s="215"/>
      <c r="L143" s="215"/>
      <c r="M143" s="215"/>
      <c r="N143" s="217"/>
    </row>
    <row r="144" spans="1:14" ht="15.95" customHeight="1" x14ac:dyDescent="0.2">
      <c r="A144" s="136"/>
      <c r="B144" s="106" t="s">
        <v>420</v>
      </c>
      <c r="C144" s="104">
        <v>111</v>
      </c>
      <c r="D144" s="104" t="s">
        <v>296</v>
      </c>
      <c r="E144" s="299">
        <v>393</v>
      </c>
      <c r="F144" s="313">
        <v>393</v>
      </c>
      <c r="G144" s="189">
        <v>401.29</v>
      </c>
      <c r="H144" s="212">
        <f t="shared" si="13"/>
        <v>102.10941475826974</v>
      </c>
      <c r="I144" s="378">
        <v>401</v>
      </c>
      <c r="J144" s="215"/>
      <c r="K144" s="215"/>
      <c r="L144" s="215"/>
      <c r="M144" s="215"/>
      <c r="N144" s="217"/>
    </row>
    <row r="145" spans="1:14" ht="15.95" customHeight="1" x14ac:dyDescent="0.2">
      <c r="A145" s="136"/>
      <c r="B145" s="106" t="s">
        <v>414</v>
      </c>
      <c r="C145" s="104">
        <v>111</v>
      </c>
      <c r="D145" s="104" t="s">
        <v>240</v>
      </c>
      <c r="E145" s="299">
        <v>832191</v>
      </c>
      <c r="F145" s="313">
        <v>832191</v>
      </c>
      <c r="G145" s="189">
        <v>652022</v>
      </c>
      <c r="H145" s="212">
        <f t="shared" si="13"/>
        <v>78.350042237899714</v>
      </c>
      <c r="I145" s="378">
        <v>929874</v>
      </c>
      <c r="J145" s="215"/>
      <c r="K145" s="215"/>
      <c r="L145" s="215"/>
      <c r="M145" s="215"/>
      <c r="N145" s="217"/>
    </row>
    <row r="146" spans="1:14" ht="15.95" customHeight="1" x14ac:dyDescent="0.2">
      <c r="A146" s="136"/>
      <c r="B146" s="106" t="s">
        <v>421</v>
      </c>
      <c r="C146" s="104">
        <v>111</v>
      </c>
      <c r="D146" s="104" t="s">
        <v>433</v>
      </c>
      <c r="E146" s="299">
        <v>400</v>
      </c>
      <c r="F146" s="313">
        <v>400</v>
      </c>
      <c r="G146" s="189">
        <v>0</v>
      </c>
      <c r="H146" s="212">
        <f t="shared" si="13"/>
        <v>0</v>
      </c>
      <c r="I146" s="378">
        <v>0</v>
      </c>
      <c r="J146" s="215"/>
      <c r="K146" s="215"/>
      <c r="L146" s="215"/>
      <c r="M146" s="215"/>
      <c r="N146" s="217"/>
    </row>
    <row r="147" spans="1:14" ht="15.95" customHeight="1" x14ac:dyDescent="0.2">
      <c r="A147" s="136"/>
      <c r="B147" s="106" t="s">
        <v>418</v>
      </c>
      <c r="C147" s="104">
        <v>111</v>
      </c>
      <c r="D147" s="104" t="s">
        <v>482</v>
      </c>
      <c r="E147" s="299">
        <v>21634</v>
      </c>
      <c r="F147" s="313">
        <v>21634</v>
      </c>
      <c r="G147" s="189">
        <v>12675</v>
      </c>
      <c r="H147" s="212">
        <f t="shared" si="13"/>
        <v>58.588333179254882</v>
      </c>
      <c r="I147" s="378">
        <v>21634</v>
      </c>
      <c r="J147" s="215"/>
      <c r="K147" s="215"/>
      <c r="L147" s="215"/>
      <c r="M147" s="215"/>
      <c r="N147" s="217"/>
    </row>
    <row r="148" spans="1:14" ht="15.95" customHeight="1" x14ac:dyDescent="0.2">
      <c r="A148" s="136"/>
      <c r="B148" s="106" t="s">
        <v>419</v>
      </c>
      <c r="C148" s="104">
        <v>111</v>
      </c>
      <c r="D148" s="104" t="s">
        <v>164</v>
      </c>
      <c r="E148" s="299">
        <v>11648</v>
      </c>
      <c r="F148" s="313">
        <v>11648</v>
      </c>
      <c r="G148" s="189">
        <v>7162</v>
      </c>
      <c r="H148" s="212">
        <f t="shared" si="13"/>
        <v>61.486950549450547</v>
      </c>
      <c r="I148" s="378">
        <v>11648</v>
      </c>
      <c r="J148" s="215"/>
      <c r="K148" s="215"/>
      <c r="L148" s="215"/>
      <c r="M148" s="215"/>
      <c r="N148" s="217"/>
    </row>
    <row r="149" spans="1:14" ht="15.6" customHeight="1" x14ac:dyDescent="0.2">
      <c r="A149" s="141"/>
      <c r="B149" s="106" t="s">
        <v>243</v>
      </c>
      <c r="C149" s="105">
        <v>111</v>
      </c>
      <c r="D149" s="105" t="s">
        <v>719</v>
      </c>
      <c r="E149" s="299">
        <v>9609</v>
      </c>
      <c r="F149" s="313">
        <v>9609</v>
      </c>
      <c r="G149" s="189">
        <v>6988.8</v>
      </c>
      <c r="H149" s="212">
        <f t="shared" si="13"/>
        <v>72.731813924445831</v>
      </c>
      <c r="I149" s="378">
        <v>9609</v>
      </c>
      <c r="J149" s="215"/>
      <c r="K149" s="215"/>
      <c r="L149" s="215"/>
      <c r="M149" s="215"/>
      <c r="N149" s="217"/>
    </row>
    <row r="150" spans="1:14" ht="15.6" customHeight="1" x14ac:dyDescent="0.2">
      <c r="A150" s="141"/>
      <c r="B150" s="142" t="s">
        <v>285</v>
      </c>
      <c r="C150" s="105">
        <v>111</v>
      </c>
      <c r="D150" s="105" t="s">
        <v>711</v>
      </c>
      <c r="E150" s="299">
        <v>57300</v>
      </c>
      <c r="F150" s="313">
        <v>57300</v>
      </c>
      <c r="G150" s="189">
        <v>240.5</v>
      </c>
      <c r="H150" s="212">
        <f t="shared" si="13"/>
        <v>0.4197207678883072</v>
      </c>
      <c r="I150" s="378">
        <v>241</v>
      </c>
      <c r="J150" s="215"/>
      <c r="K150" s="215"/>
      <c r="L150" s="215"/>
      <c r="M150" s="215"/>
      <c r="N150" s="217"/>
    </row>
    <row r="151" spans="1:14" ht="15.6" customHeight="1" x14ac:dyDescent="0.2">
      <c r="A151" s="141"/>
      <c r="B151" s="142" t="s">
        <v>286</v>
      </c>
      <c r="C151" s="105">
        <v>111</v>
      </c>
      <c r="D151" s="105" t="s">
        <v>287</v>
      </c>
      <c r="E151" s="299">
        <v>17</v>
      </c>
      <c r="F151" s="313">
        <v>17</v>
      </c>
      <c r="G151" s="189">
        <v>0</v>
      </c>
      <c r="H151" s="212">
        <f t="shared" si="13"/>
        <v>0</v>
      </c>
      <c r="I151" s="378">
        <v>0</v>
      </c>
      <c r="J151" s="215"/>
      <c r="K151" s="215"/>
      <c r="L151" s="215"/>
      <c r="M151" s="215"/>
      <c r="N151" s="217"/>
    </row>
    <row r="152" spans="1:14" ht="15.6" customHeight="1" x14ac:dyDescent="0.2">
      <c r="A152" s="136"/>
      <c r="B152" s="106" t="s">
        <v>417</v>
      </c>
      <c r="C152" s="104">
        <v>111</v>
      </c>
      <c r="D152" s="104" t="s">
        <v>278</v>
      </c>
      <c r="E152" s="306">
        <v>6475</v>
      </c>
      <c r="F152" s="317">
        <v>6475</v>
      </c>
      <c r="G152" s="353">
        <v>17423</v>
      </c>
      <c r="H152" s="212">
        <f t="shared" si="13"/>
        <v>269.08108108108109</v>
      </c>
      <c r="I152" s="378">
        <v>17423</v>
      </c>
      <c r="J152" s="215"/>
      <c r="K152" s="215"/>
      <c r="L152" s="215"/>
      <c r="M152" s="215"/>
      <c r="N152" s="217"/>
    </row>
    <row r="153" spans="1:14" ht="15.6" customHeight="1" x14ac:dyDescent="0.2">
      <c r="A153" s="141"/>
      <c r="B153" s="142" t="s">
        <v>283</v>
      </c>
      <c r="C153" s="105">
        <v>111</v>
      </c>
      <c r="D153" s="105" t="s">
        <v>284</v>
      </c>
      <c r="E153" s="299">
        <v>2870</v>
      </c>
      <c r="F153" s="313">
        <v>2870</v>
      </c>
      <c r="G153" s="189">
        <v>2007.02</v>
      </c>
      <c r="H153" s="212">
        <f t="shared" si="13"/>
        <v>69.931010452961672</v>
      </c>
      <c r="I153" s="378">
        <v>2870</v>
      </c>
      <c r="J153" s="215"/>
      <c r="K153" s="215"/>
      <c r="L153" s="215"/>
      <c r="M153" s="215"/>
      <c r="N153" s="217"/>
    </row>
    <row r="154" spans="1:14" ht="15.6" customHeight="1" x14ac:dyDescent="0.2">
      <c r="A154" s="136"/>
      <c r="B154" s="106" t="s">
        <v>571</v>
      </c>
      <c r="C154" s="121">
        <v>111</v>
      </c>
      <c r="D154" s="121" t="s">
        <v>572</v>
      </c>
      <c r="E154" s="299">
        <v>3000</v>
      </c>
      <c r="F154" s="313">
        <v>3000</v>
      </c>
      <c r="G154" s="189">
        <v>3000</v>
      </c>
      <c r="H154" s="212">
        <f t="shared" si="13"/>
        <v>100</v>
      </c>
      <c r="I154" s="378">
        <v>3000</v>
      </c>
      <c r="J154" s="215"/>
      <c r="K154" s="215"/>
      <c r="L154" s="215"/>
      <c r="M154" s="215"/>
      <c r="N154" s="217"/>
    </row>
    <row r="155" spans="1:14" ht="15.6" customHeight="1" x14ac:dyDescent="0.2">
      <c r="A155" s="136"/>
      <c r="B155" s="106" t="s">
        <v>614</v>
      </c>
      <c r="C155" s="121">
        <v>111</v>
      </c>
      <c r="D155" s="121" t="s">
        <v>615</v>
      </c>
      <c r="E155" s="299">
        <v>3000</v>
      </c>
      <c r="F155" s="313">
        <v>3000</v>
      </c>
      <c r="G155" s="189">
        <v>3000</v>
      </c>
      <c r="H155" s="212">
        <f t="shared" si="13"/>
        <v>100</v>
      </c>
      <c r="I155" s="378">
        <v>3000</v>
      </c>
      <c r="J155" s="215"/>
      <c r="K155" s="215"/>
      <c r="L155" s="215"/>
      <c r="M155" s="215"/>
      <c r="N155" s="217"/>
    </row>
    <row r="156" spans="1:14" ht="15.6" customHeight="1" x14ac:dyDescent="0.2">
      <c r="A156" s="141"/>
      <c r="B156" s="142" t="s">
        <v>767</v>
      </c>
      <c r="C156" s="122">
        <v>111</v>
      </c>
      <c r="D156" s="122" t="s">
        <v>768</v>
      </c>
      <c r="E156" s="305">
        <v>0</v>
      </c>
      <c r="F156" s="316">
        <v>0</v>
      </c>
      <c r="G156" s="352">
        <v>17125.830000000002</v>
      </c>
      <c r="H156" s="212">
        <v>0</v>
      </c>
      <c r="I156" s="378">
        <v>17126</v>
      </c>
      <c r="J156" s="215"/>
      <c r="K156" s="215"/>
      <c r="L156" s="215"/>
      <c r="M156" s="215"/>
      <c r="N156" s="217"/>
    </row>
    <row r="157" spans="1:14" ht="15.6" customHeight="1" x14ac:dyDescent="0.2">
      <c r="A157" s="141"/>
      <c r="B157" s="142" t="s">
        <v>519</v>
      </c>
      <c r="C157" s="122">
        <v>111</v>
      </c>
      <c r="D157" s="105" t="s">
        <v>520</v>
      </c>
      <c r="E157" s="299">
        <v>7552</v>
      </c>
      <c r="F157" s="313">
        <v>7552</v>
      </c>
      <c r="G157" s="189">
        <v>7120</v>
      </c>
      <c r="H157" s="212">
        <f t="shared" si="13"/>
        <v>94.279661016949163</v>
      </c>
      <c r="I157" s="378">
        <v>7552</v>
      </c>
      <c r="J157" s="215"/>
      <c r="K157" s="215"/>
      <c r="L157" s="215"/>
      <c r="M157" s="215"/>
      <c r="N157" s="217"/>
    </row>
    <row r="158" spans="1:14" ht="15.6" customHeight="1" x14ac:dyDescent="0.2">
      <c r="A158" s="141"/>
      <c r="B158" s="142" t="s">
        <v>944</v>
      </c>
      <c r="C158" s="122">
        <v>111</v>
      </c>
      <c r="D158" s="105" t="s">
        <v>945</v>
      </c>
      <c r="E158" s="299"/>
      <c r="F158" s="313"/>
      <c r="G158" s="189">
        <v>6277</v>
      </c>
      <c r="H158" s="212">
        <v>0</v>
      </c>
      <c r="I158" s="378">
        <v>6277</v>
      </c>
      <c r="J158" s="215"/>
      <c r="K158" s="215"/>
      <c r="L158" s="215"/>
      <c r="M158" s="215"/>
      <c r="N158" s="217"/>
    </row>
    <row r="159" spans="1:14" ht="15.6" customHeight="1" x14ac:dyDescent="0.2">
      <c r="A159" s="141"/>
      <c r="B159" s="142" t="s">
        <v>659</v>
      </c>
      <c r="C159" s="122">
        <v>111</v>
      </c>
      <c r="D159" s="105" t="s">
        <v>521</v>
      </c>
      <c r="E159" s="299">
        <v>12192</v>
      </c>
      <c r="F159" s="313">
        <v>12192</v>
      </c>
      <c r="G159" s="189">
        <v>8128</v>
      </c>
      <c r="H159" s="212">
        <f t="shared" si="13"/>
        <v>66.666666666666657</v>
      </c>
      <c r="I159" s="378">
        <v>12192</v>
      </c>
      <c r="J159" s="215"/>
      <c r="K159" s="215"/>
      <c r="L159" s="215"/>
      <c r="M159" s="215"/>
      <c r="N159" s="217"/>
    </row>
    <row r="160" spans="1:14" ht="15.6" customHeight="1" x14ac:dyDescent="0.2">
      <c r="A160" s="136"/>
      <c r="B160" s="106">
        <v>312012</v>
      </c>
      <c r="C160" s="121">
        <v>111</v>
      </c>
      <c r="D160" s="104" t="s">
        <v>549</v>
      </c>
      <c r="E160" s="299">
        <v>0</v>
      </c>
      <c r="F160" s="313">
        <v>0</v>
      </c>
      <c r="G160" s="189"/>
      <c r="H160" s="212">
        <v>0</v>
      </c>
      <c r="I160" s="378">
        <v>0</v>
      </c>
      <c r="J160" s="215"/>
      <c r="K160" s="215"/>
      <c r="L160" s="215"/>
      <c r="M160" s="215"/>
      <c r="N160" s="217"/>
    </row>
    <row r="161" spans="1:14" ht="15.6" customHeight="1" x14ac:dyDescent="0.2">
      <c r="A161" s="141"/>
      <c r="B161" s="142" t="s">
        <v>559</v>
      </c>
      <c r="C161" s="122">
        <v>111</v>
      </c>
      <c r="D161" s="105" t="s">
        <v>560</v>
      </c>
      <c r="E161" s="305">
        <v>4050</v>
      </c>
      <c r="F161" s="316">
        <v>4050</v>
      </c>
      <c r="G161" s="352"/>
      <c r="H161" s="212">
        <f t="shared" si="13"/>
        <v>0</v>
      </c>
      <c r="I161" s="378">
        <v>4050</v>
      </c>
      <c r="J161" s="215"/>
      <c r="K161" s="215"/>
      <c r="L161" s="215"/>
      <c r="M161" s="215"/>
      <c r="N161" s="217"/>
    </row>
    <row r="162" spans="1:14" ht="15.6" customHeight="1" x14ac:dyDescent="0.2">
      <c r="A162" s="141"/>
      <c r="B162" s="142" t="s">
        <v>561</v>
      </c>
      <c r="C162" s="122">
        <v>111</v>
      </c>
      <c r="D162" s="105" t="s">
        <v>562</v>
      </c>
      <c r="E162" s="305">
        <v>4700</v>
      </c>
      <c r="F162" s="316">
        <v>4700</v>
      </c>
      <c r="G162" s="352"/>
      <c r="H162" s="212">
        <f t="shared" si="13"/>
        <v>0</v>
      </c>
      <c r="I162" s="378">
        <v>4700</v>
      </c>
      <c r="J162" s="215"/>
      <c r="K162" s="215"/>
      <c r="L162" s="215"/>
      <c r="M162" s="215"/>
      <c r="N162" s="217"/>
    </row>
    <row r="163" spans="1:14" ht="15.6" customHeight="1" x14ac:dyDescent="0.2">
      <c r="A163" s="141"/>
      <c r="B163" s="142" t="s">
        <v>816</v>
      </c>
      <c r="C163" s="122">
        <v>111</v>
      </c>
      <c r="D163" s="105" t="s">
        <v>817</v>
      </c>
      <c r="E163" s="305">
        <v>23000</v>
      </c>
      <c r="F163" s="316">
        <v>23000</v>
      </c>
      <c r="G163" s="352">
        <v>21512.28</v>
      </c>
      <c r="H163" s="212">
        <f t="shared" si="13"/>
        <v>93.531652173913045</v>
      </c>
      <c r="I163" s="378">
        <v>23000</v>
      </c>
      <c r="J163" s="215"/>
      <c r="K163" s="215"/>
      <c r="L163" s="215"/>
      <c r="M163" s="215"/>
      <c r="N163" s="217"/>
    </row>
    <row r="164" spans="1:14" ht="15.6" customHeight="1" x14ac:dyDescent="0.2">
      <c r="A164" s="141"/>
      <c r="B164" s="142" t="s">
        <v>816</v>
      </c>
      <c r="C164" s="122">
        <v>111</v>
      </c>
      <c r="D164" s="105" t="s">
        <v>818</v>
      </c>
      <c r="E164" s="305">
        <v>50000</v>
      </c>
      <c r="F164" s="316">
        <v>50000</v>
      </c>
      <c r="G164" s="352">
        <v>43137.07</v>
      </c>
      <c r="H164" s="212">
        <f t="shared" si="13"/>
        <v>86.274140000000003</v>
      </c>
      <c r="I164" s="378">
        <v>50000</v>
      </c>
      <c r="J164" s="215"/>
      <c r="K164" s="215"/>
      <c r="L164" s="215"/>
      <c r="M164" s="215"/>
      <c r="N164" s="217"/>
    </row>
    <row r="165" spans="1:14" ht="15.6" customHeight="1" x14ac:dyDescent="0.2">
      <c r="A165" s="141"/>
      <c r="B165" s="142" t="s">
        <v>819</v>
      </c>
      <c r="C165" s="122">
        <v>111</v>
      </c>
      <c r="D165" s="105" t="s">
        <v>821</v>
      </c>
      <c r="E165" s="305">
        <v>2000</v>
      </c>
      <c r="F165" s="316">
        <v>2000</v>
      </c>
      <c r="G165" s="352"/>
      <c r="H165" s="212">
        <f t="shared" si="13"/>
        <v>0</v>
      </c>
      <c r="I165" s="378">
        <v>0</v>
      </c>
      <c r="J165" s="215"/>
      <c r="K165" s="215"/>
      <c r="L165" s="215"/>
      <c r="M165" s="215"/>
      <c r="N165" s="217"/>
    </row>
    <row r="166" spans="1:14" ht="15.6" customHeight="1" x14ac:dyDescent="0.2">
      <c r="A166" s="141"/>
      <c r="B166" s="142" t="s">
        <v>823</v>
      </c>
      <c r="C166" s="122">
        <v>111</v>
      </c>
      <c r="D166" s="105" t="s">
        <v>822</v>
      </c>
      <c r="E166" s="305">
        <v>4800</v>
      </c>
      <c r="F166" s="316">
        <v>4800</v>
      </c>
      <c r="G166" s="352"/>
      <c r="H166" s="212">
        <f t="shared" si="13"/>
        <v>0</v>
      </c>
      <c r="I166" s="378">
        <v>4800</v>
      </c>
      <c r="J166" s="215"/>
      <c r="K166" s="215"/>
      <c r="L166" s="215"/>
      <c r="M166" s="215"/>
      <c r="N166" s="217"/>
    </row>
    <row r="167" spans="1:14" ht="15.6" customHeight="1" x14ac:dyDescent="0.2">
      <c r="A167" s="141"/>
      <c r="B167" s="142" t="s">
        <v>857</v>
      </c>
      <c r="C167" s="28">
        <v>111</v>
      </c>
      <c r="D167" s="89" t="s">
        <v>815</v>
      </c>
      <c r="E167" s="299">
        <v>4200</v>
      </c>
      <c r="F167" s="313">
        <v>4200</v>
      </c>
      <c r="G167" s="189"/>
      <c r="H167" s="212">
        <f t="shared" si="13"/>
        <v>0</v>
      </c>
      <c r="I167" s="378">
        <v>0</v>
      </c>
      <c r="J167" s="215"/>
      <c r="K167" s="215"/>
      <c r="L167" s="215"/>
      <c r="M167" s="215"/>
      <c r="N167" s="217"/>
    </row>
    <row r="168" spans="1:14" ht="15.6" customHeight="1" x14ac:dyDescent="0.2">
      <c r="A168" s="141"/>
      <c r="B168" s="142" t="s">
        <v>942</v>
      </c>
      <c r="C168" s="29">
        <v>111</v>
      </c>
      <c r="D168" s="84" t="s">
        <v>943</v>
      </c>
      <c r="E168" s="305"/>
      <c r="F168" s="316"/>
      <c r="G168" s="352">
        <v>7000</v>
      </c>
      <c r="H168" s="212">
        <v>0</v>
      </c>
      <c r="I168" s="378">
        <v>7000</v>
      </c>
      <c r="J168" s="215"/>
      <c r="K168" s="215"/>
      <c r="L168" s="215"/>
      <c r="M168" s="215"/>
      <c r="N168" s="217"/>
    </row>
    <row r="169" spans="1:14" ht="15.6" customHeight="1" x14ac:dyDescent="0.2">
      <c r="A169" s="141"/>
      <c r="B169" s="142" t="s">
        <v>948</v>
      </c>
      <c r="C169" s="102" t="s">
        <v>946</v>
      </c>
      <c r="D169" s="84" t="s">
        <v>949</v>
      </c>
      <c r="E169" s="305"/>
      <c r="F169" s="316"/>
      <c r="G169" s="352">
        <v>218</v>
      </c>
      <c r="H169" s="212">
        <v>0</v>
      </c>
      <c r="I169" s="378">
        <v>218</v>
      </c>
      <c r="J169" s="215"/>
      <c r="K169" s="215"/>
      <c r="L169" s="215"/>
      <c r="M169" s="215"/>
      <c r="N169" s="217"/>
    </row>
    <row r="170" spans="1:14" ht="15.6" customHeight="1" x14ac:dyDescent="0.2">
      <c r="A170" s="141"/>
      <c r="B170" s="142" t="s">
        <v>820</v>
      </c>
      <c r="C170" s="122">
        <v>111</v>
      </c>
      <c r="D170" s="105" t="s">
        <v>824</v>
      </c>
      <c r="E170" s="305">
        <v>1000</v>
      </c>
      <c r="F170" s="316">
        <v>1000</v>
      </c>
      <c r="G170" s="352"/>
      <c r="H170" s="212">
        <f t="shared" si="13"/>
        <v>0</v>
      </c>
      <c r="I170" s="378">
        <v>0</v>
      </c>
      <c r="J170" s="215"/>
      <c r="K170" s="215"/>
      <c r="L170" s="215"/>
      <c r="M170" s="215"/>
      <c r="N170" s="217"/>
    </row>
    <row r="171" spans="1:14" ht="15.6" customHeight="1" x14ac:dyDescent="0.2">
      <c r="A171" s="141"/>
      <c r="B171" s="142">
        <v>312002</v>
      </c>
      <c r="C171" s="219">
        <v>45</v>
      </c>
      <c r="D171" s="104" t="s">
        <v>658</v>
      </c>
      <c r="E171" s="305">
        <v>38100</v>
      </c>
      <c r="F171" s="316">
        <v>38100</v>
      </c>
      <c r="G171" s="352">
        <v>33.28</v>
      </c>
      <c r="H171" s="212">
        <f t="shared" si="13"/>
        <v>8.7349081364829398E-2</v>
      </c>
      <c r="I171" s="378">
        <v>100</v>
      </c>
      <c r="J171" s="215"/>
      <c r="K171" s="215"/>
      <c r="L171" s="215"/>
      <c r="M171" s="215"/>
      <c r="N171" s="217"/>
    </row>
    <row r="172" spans="1:14" ht="15.6" customHeight="1" x14ac:dyDescent="0.2">
      <c r="A172" s="141"/>
      <c r="B172" s="106" t="s">
        <v>825</v>
      </c>
      <c r="C172" s="190" t="s">
        <v>1045</v>
      </c>
      <c r="D172" s="121" t="s">
        <v>826</v>
      </c>
      <c r="E172" s="299">
        <v>70634</v>
      </c>
      <c r="F172" s="313">
        <v>70634</v>
      </c>
      <c r="G172" s="189"/>
      <c r="H172" s="212">
        <f t="shared" si="13"/>
        <v>0</v>
      </c>
      <c r="I172" s="378">
        <v>155765</v>
      </c>
      <c r="J172" s="215"/>
      <c r="K172" s="215"/>
      <c r="L172" s="215"/>
      <c r="M172" s="215"/>
      <c r="N172" s="217"/>
    </row>
    <row r="173" spans="1:14" ht="15.6" customHeight="1" x14ac:dyDescent="0.2">
      <c r="A173" s="141"/>
      <c r="B173" s="142" t="s">
        <v>940</v>
      </c>
      <c r="C173" s="122">
        <v>111</v>
      </c>
      <c r="D173" s="122" t="s">
        <v>941</v>
      </c>
      <c r="E173" s="305"/>
      <c r="F173" s="316"/>
      <c r="G173" s="352">
        <v>1950</v>
      </c>
      <c r="H173" s="212">
        <v>0</v>
      </c>
      <c r="I173" s="378">
        <v>9150</v>
      </c>
      <c r="J173" s="215"/>
      <c r="K173" s="215"/>
      <c r="L173" s="215"/>
      <c r="M173" s="215"/>
      <c r="N173" s="217"/>
    </row>
    <row r="174" spans="1:14" ht="15.6" customHeight="1" x14ac:dyDescent="0.2">
      <c r="A174" s="141"/>
      <c r="B174" s="142" t="s">
        <v>940</v>
      </c>
      <c r="C174" s="122" t="s">
        <v>946</v>
      </c>
      <c r="D174" s="122" t="s">
        <v>947</v>
      </c>
      <c r="E174" s="305"/>
      <c r="F174" s="316"/>
      <c r="G174" s="352">
        <v>14546.5</v>
      </c>
      <c r="H174" s="212">
        <v>0</v>
      </c>
      <c r="I174" s="378">
        <v>15000</v>
      </c>
      <c r="J174" s="215"/>
      <c r="K174" s="215"/>
      <c r="L174" s="215"/>
      <c r="M174" s="215"/>
      <c r="N174" s="217"/>
    </row>
    <row r="175" spans="1:14" ht="15.6" customHeight="1" thickBot="1" x14ac:dyDescent="0.25">
      <c r="A175" s="141"/>
      <c r="B175" s="142"/>
      <c r="C175" s="105"/>
      <c r="D175" s="231" t="s">
        <v>85</v>
      </c>
      <c r="E175" s="307">
        <f>SUM(E139:E172)</f>
        <v>1189700</v>
      </c>
      <c r="F175" s="318">
        <f>SUM(F139:F174)</f>
        <v>1189700</v>
      </c>
      <c r="G175" s="318">
        <f>SUM(G139:G174)</f>
        <v>850599.08000000007</v>
      </c>
      <c r="H175" s="434">
        <f t="shared" si="13"/>
        <v>71.496938724048093</v>
      </c>
      <c r="I175" s="387">
        <f>SUM(I139:I174)</f>
        <v>1336411</v>
      </c>
      <c r="J175" s="436"/>
      <c r="K175" s="436">
        <f>SUM(F175)</f>
        <v>1189700</v>
      </c>
      <c r="L175" s="436">
        <f>SUM(G175)</f>
        <v>850599.08000000007</v>
      </c>
      <c r="M175" s="436">
        <f>SUM(I175)</f>
        <v>1336411</v>
      </c>
      <c r="N175" s="455"/>
    </row>
    <row r="176" spans="1:14" ht="15.6" customHeight="1" thickBot="1" x14ac:dyDescent="0.3">
      <c r="A176" s="227" t="s">
        <v>244</v>
      </c>
      <c r="B176" s="228"/>
      <c r="C176" s="228"/>
      <c r="D176" s="229"/>
      <c r="E176" s="296">
        <v>3462473</v>
      </c>
      <c r="F176" s="293">
        <f>SUM(K176)</f>
        <v>3579373</v>
      </c>
      <c r="G176" s="354">
        <f>SUM(L176)</f>
        <v>2626793.3599999994</v>
      </c>
      <c r="H176" s="432">
        <f t="shared" si="13"/>
        <v>73.386969170298798</v>
      </c>
      <c r="I176" s="390">
        <f>SUM(M176)</f>
        <v>3773498</v>
      </c>
      <c r="J176" s="163"/>
      <c r="K176" s="163">
        <f>SUM(K29:K175)</f>
        <v>3579373</v>
      </c>
      <c r="L176" s="163">
        <f>SUM(L29:L175)</f>
        <v>2626793.3599999994</v>
      </c>
      <c r="M176" s="163">
        <f>SUM(M29:M175)</f>
        <v>3773498</v>
      </c>
      <c r="N176" s="161"/>
    </row>
    <row r="177" spans="1:78" ht="15.95" customHeight="1" x14ac:dyDescent="0.25">
      <c r="A177" s="143">
        <v>230</v>
      </c>
      <c r="B177" s="144"/>
      <c r="C177" s="144"/>
      <c r="D177" s="143" t="s">
        <v>246</v>
      </c>
      <c r="E177" s="308"/>
      <c r="F177" s="448"/>
      <c r="G177" s="449"/>
      <c r="H177" s="217"/>
      <c r="I177" s="221"/>
      <c r="J177" s="215"/>
      <c r="K177" s="215"/>
      <c r="L177" s="215"/>
      <c r="M177" s="215"/>
      <c r="N177" s="217"/>
    </row>
    <row r="178" spans="1:78" ht="15.95" customHeight="1" x14ac:dyDescent="0.2">
      <c r="A178" s="146"/>
      <c r="B178" s="122" t="s">
        <v>769</v>
      </c>
      <c r="C178" s="145" t="s">
        <v>879</v>
      </c>
      <c r="D178" s="104" t="s">
        <v>880</v>
      </c>
      <c r="E178" s="309">
        <v>28238</v>
      </c>
      <c r="F178" s="319">
        <v>28238</v>
      </c>
      <c r="G178" s="355">
        <v>26826.7</v>
      </c>
      <c r="H178" s="212">
        <f t="shared" si="13"/>
        <v>95.002124796373693</v>
      </c>
      <c r="I178" s="380">
        <v>26827</v>
      </c>
      <c r="J178" s="215"/>
      <c r="K178" s="215"/>
      <c r="L178" s="215"/>
      <c r="M178" s="215"/>
      <c r="N178" s="217"/>
    </row>
    <row r="179" spans="1:78" ht="15.95" customHeight="1" x14ac:dyDescent="0.2">
      <c r="A179" s="147"/>
      <c r="B179" s="122" t="s">
        <v>730</v>
      </c>
      <c r="C179" s="105">
        <v>43</v>
      </c>
      <c r="D179" s="104" t="s">
        <v>953</v>
      </c>
      <c r="E179" s="305">
        <v>0</v>
      </c>
      <c r="F179" s="316">
        <v>0</v>
      </c>
      <c r="G179" s="352">
        <v>2173.75</v>
      </c>
      <c r="H179" s="212">
        <v>0</v>
      </c>
      <c r="I179" s="380">
        <v>2174</v>
      </c>
      <c r="J179" s="215"/>
      <c r="K179" s="215"/>
      <c r="L179" s="215"/>
      <c r="M179" s="215"/>
      <c r="N179" s="217"/>
    </row>
    <row r="180" spans="1:78" ht="15.95" customHeight="1" x14ac:dyDescent="0.2">
      <c r="A180" s="147"/>
      <c r="B180" s="142">
        <v>322002</v>
      </c>
      <c r="C180" s="190" t="s">
        <v>1045</v>
      </c>
      <c r="D180" s="145" t="s">
        <v>865</v>
      </c>
      <c r="E180" s="305">
        <v>94131</v>
      </c>
      <c r="F180" s="316">
        <v>94131</v>
      </c>
      <c r="G180" s="352"/>
      <c r="H180" s="212">
        <f t="shared" si="13"/>
        <v>0</v>
      </c>
      <c r="I180" s="380">
        <v>0</v>
      </c>
      <c r="J180" s="215"/>
      <c r="K180" s="215"/>
      <c r="L180" s="215"/>
      <c r="M180" s="215"/>
      <c r="N180" s="217"/>
    </row>
    <row r="181" spans="1:78" ht="15.95" customHeight="1" x14ac:dyDescent="0.2">
      <c r="A181" s="147"/>
      <c r="B181" s="142" t="s">
        <v>866</v>
      </c>
      <c r="C181" s="190" t="s">
        <v>1045</v>
      </c>
      <c r="D181" s="145" t="s">
        <v>864</v>
      </c>
      <c r="E181" s="305">
        <v>609759</v>
      </c>
      <c r="F181" s="316">
        <v>609759</v>
      </c>
      <c r="G181" s="352"/>
      <c r="H181" s="212">
        <f t="shared" si="13"/>
        <v>0</v>
      </c>
      <c r="I181" s="380">
        <v>0</v>
      </c>
      <c r="J181" s="215"/>
      <c r="K181" s="215"/>
      <c r="L181" s="215"/>
      <c r="M181" s="215"/>
      <c r="N181" s="217"/>
    </row>
    <row r="182" spans="1:78" ht="15.95" customHeight="1" x14ac:dyDescent="0.2">
      <c r="A182" s="147"/>
      <c r="B182" s="142" t="s">
        <v>881</v>
      </c>
      <c r="C182" s="145" t="s">
        <v>879</v>
      </c>
      <c r="D182" s="104" t="s">
        <v>882</v>
      </c>
      <c r="E182" s="305">
        <v>70000</v>
      </c>
      <c r="F182" s="316">
        <v>70000</v>
      </c>
      <c r="G182" s="352"/>
      <c r="H182" s="212">
        <f t="shared" si="13"/>
        <v>0</v>
      </c>
      <c r="I182" s="380">
        <v>0</v>
      </c>
      <c r="J182" s="215"/>
      <c r="K182" s="215"/>
      <c r="L182" s="215"/>
      <c r="M182" s="215"/>
      <c r="N182" s="217"/>
    </row>
    <row r="183" spans="1:78" ht="15.95" customHeight="1" x14ac:dyDescent="0.2">
      <c r="A183" s="147"/>
      <c r="B183" s="142" t="s">
        <v>950</v>
      </c>
      <c r="C183" s="145">
        <v>111</v>
      </c>
      <c r="D183" s="105" t="s">
        <v>951</v>
      </c>
      <c r="E183" s="305"/>
      <c r="F183" s="316"/>
      <c r="G183" s="352"/>
      <c r="H183" s="212">
        <v>0</v>
      </c>
      <c r="I183" s="380">
        <v>4500</v>
      </c>
      <c r="J183" s="215"/>
      <c r="K183" s="215"/>
      <c r="L183" s="215"/>
      <c r="M183" s="215"/>
      <c r="N183" s="217"/>
    </row>
    <row r="184" spans="1:78" ht="15.95" customHeight="1" thickBot="1" x14ac:dyDescent="0.25">
      <c r="A184" s="147"/>
      <c r="B184" s="105"/>
      <c r="C184" s="105"/>
      <c r="D184" s="231" t="s">
        <v>85</v>
      </c>
      <c r="E184" s="307">
        <f>SUM(E178:E182)</f>
        <v>802128</v>
      </c>
      <c r="F184" s="318">
        <f>SUM(F178:F183)</f>
        <v>802128</v>
      </c>
      <c r="G184" s="318">
        <f>SUM(G178:G183)</f>
        <v>29000.45</v>
      </c>
      <c r="H184" s="434">
        <f t="shared" si="13"/>
        <v>3.6154391817764746</v>
      </c>
      <c r="I184" s="450">
        <f>SUM(I178:I183)</f>
        <v>33501</v>
      </c>
      <c r="J184" s="436"/>
      <c r="K184" s="436">
        <f>SUM(F184)</f>
        <v>802128</v>
      </c>
      <c r="L184" s="436">
        <f>SUM(G184)</f>
        <v>29000.45</v>
      </c>
      <c r="M184" s="436">
        <f>SUM(I184)</f>
        <v>33501</v>
      </c>
      <c r="N184" s="455"/>
    </row>
    <row r="185" spans="1:78" ht="15.95" customHeight="1" thickBot="1" x14ac:dyDescent="0.3">
      <c r="A185" s="227" t="s">
        <v>247</v>
      </c>
      <c r="B185" s="230"/>
      <c r="C185" s="230"/>
      <c r="D185" s="230"/>
      <c r="E185" s="296">
        <v>802128</v>
      </c>
      <c r="F185" s="293">
        <f>SUM(K185)</f>
        <v>802128</v>
      </c>
      <c r="G185" s="354">
        <f>SUM(L185)</f>
        <v>29000.45</v>
      </c>
      <c r="H185" s="432">
        <f t="shared" si="13"/>
        <v>3.6154391817764746</v>
      </c>
      <c r="I185" s="390">
        <f>SUM(M185)</f>
        <v>33501</v>
      </c>
      <c r="J185" s="163"/>
      <c r="K185" s="163">
        <f>SUM(K184)</f>
        <v>802128</v>
      </c>
      <c r="L185" s="163">
        <f t="shared" ref="L185:M185" si="14">SUM(L184)</f>
        <v>29000.45</v>
      </c>
      <c r="M185" s="163">
        <f t="shared" si="14"/>
        <v>33501</v>
      </c>
      <c r="N185" s="161"/>
    </row>
    <row r="186" spans="1:78" ht="15.95" customHeight="1" x14ac:dyDescent="0.2">
      <c r="A186" s="133"/>
      <c r="B186" s="45"/>
      <c r="C186" s="45"/>
      <c r="D186" s="45" t="s">
        <v>248</v>
      </c>
      <c r="E186" s="308"/>
      <c r="F186" s="448"/>
      <c r="G186" s="449"/>
      <c r="H186" s="217"/>
      <c r="I186" s="221"/>
      <c r="J186" s="215"/>
      <c r="K186" s="215"/>
      <c r="L186" s="215"/>
      <c r="M186" s="215"/>
      <c r="N186" s="217"/>
    </row>
    <row r="187" spans="1:78" ht="15.95" customHeight="1" x14ac:dyDescent="0.25">
      <c r="A187" s="148" t="s">
        <v>876</v>
      </c>
      <c r="B187" s="144"/>
      <c r="C187" s="144"/>
      <c r="D187" s="144" t="s">
        <v>249</v>
      </c>
      <c r="E187" s="308"/>
      <c r="F187" s="448"/>
      <c r="G187" s="449"/>
      <c r="H187" s="217"/>
      <c r="I187" s="221"/>
      <c r="J187" s="215"/>
      <c r="K187" s="215"/>
      <c r="L187" s="215"/>
      <c r="M187" s="215"/>
      <c r="N187" s="217"/>
    </row>
    <row r="188" spans="1:78" ht="15.95" customHeight="1" x14ac:dyDescent="0.2">
      <c r="A188" s="139"/>
      <c r="B188" s="149">
        <v>454001</v>
      </c>
      <c r="C188" s="150">
        <v>46</v>
      </c>
      <c r="D188" s="150" t="s">
        <v>731</v>
      </c>
      <c r="E188" s="299">
        <v>0</v>
      </c>
      <c r="F188" s="313">
        <v>121247</v>
      </c>
      <c r="G188" s="189">
        <v>121246.51</v>
      </c>
      <c r="H188" s="212">
        <f t="shared" si="13"/>
        <v>99.999595866289468</v>
      </c>
      <c r="I188" s="378">
        <v>121247</v>
      </c>
      <c r="J188" s="215"/>
      <c r="K188" s="215"/>
      <c r="L188" s="215"/>
      <c r="M188" s="215"/>
      <c r="N188" s="217"/>
    </row>
    <row r="189" spans="1:78" ht="15.95" customHeight="1" x14ac:dyDescent="0.2">
      <c r="A189" s="140"/>
      <c r="B189" s="103">
        <v>411007</v>
      </c>
      <c r="C189" s="104">
        <v>41</v>
      </c>
      <c r="D189" s="104" t="s">
        <v>645</v>
      </c>
      <c r="E189" s="305">
        <v>6765</v>
      </c>
      <c r="F189" s="316">
        <v>6765</v>
      </c>
      <c r="G189" s="352">
        <v>5073.3900000000003</v>
      </c>
      <c r="H189" s="212">
        <f t="shared" si="13"/>
        <v>74.994678492239473</v>
      </c>
      <c r="I189" s="380">
        <v>6765</v>
      </c>
      <c r="J189" s="215"/>
      <c r="K189" s="215"/>
      <c r="L189" s="215"/>
      <c r="M189" s="215"/>
      <c r="N189" s="217"/>
    </row>
    <row r="190" spans="1:78" ht="15.95" customHeight="1" x14ac:dyDescent="0.2">
      <c r="A190" s="151"/>
      <c r="B190" s="107" t="s">
        <v>839</v>
      </c>
      <c r="C190" s="105" t="s">
        <v>933</v>
      </c>
      <c r="D190" s="122" t="s">
        <v>840</v>
      </c>
      <c r="E190" s="305">
        <v>0</v>
      </c>
      <c r="F190" s="316">
        <v>0</v>
      </c>
      <c r="G190" s="352">
        <v>5000</v>
      </c>
      <c r="H190" s="212">
        <v>0</v>
      </c>
      <c r="I190" s="380">
        <v>5000</v>
      </c>
      <c r="J190" s="215"/>
      <c r="K190" s="215"/>
      <c r="L190" s="215"/>
      <c r="M190" s="215"/>
      <c r="N190" s="217"/>
    </row>
    <row r="191" spans="1:78" ht="15.95" customHeight="1" x14ac:dyDescent="0.2">
      <c r="A191" s="151"/>
      <c r="B191" s="107" t="s">
        <v>932</v>
      </c>
      <c r="C191" s="105" t="s">
        <v>933</v>
      </c>
      <c r="D191" s="122" t="s">
        <v>934</v>
      </c>
      <c r="E191" s="305">
        <v>0</v>
      </c>
      <c r="F191" s="316">
        <v>0</v>
      </c>
      <c r="G191" s="352">
        <v>20000</v>
      </c>
      <c r="H191" s="212">
        <v>0</v>
      </c>
      <c r="I191" s="380">
        <v>20000</v>
      </c>
      <c r="J191" s="215"/>
      <c r="K191" s="215"/>
      <c r="L191" s="215"/>
      <c r="M191" s="215"/>
      <c r="N191" s="217"/>
    </row>
    <row r="192" spans="1:78" ht="15.95" customHeight="1" x14ac:dyDescent="0.2">
      <c r="A192" s="151"/>
      <c r="B192" s="107" t="s">
        <v>831</v>
      </c>
      <c r="C192" s="105" t="s">
        <v>928</v>
      </c>
      <c r="D192" s="122" t="s">
        <v>832</v>
      </c>
      <c r="E192" s="305">
        <v>0</v>
      </c>
      <c r="F192" s="316">
        <v>0</v>
      </c>
      <c r="G192" s="352">
        <v>15000</v>
      </c>
      <c r="H192" s="212">
        <v>0</v>
      </c>
      <c r="I192" s="380">
        <v>15000</v>
      </c>
      <c r="J192" s="215"/>
      <c r="K192" s="215"/>
      <c r="L192" s="215"/>
      <c r="M192" s="215"/>
      <c r="N192" s="217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</row>
    <row r="193" spans="1:78" ht="15.95" customHeight="1" x14ac:dyDescent="0.2">
      <c r="A193" s="151"/>
      <c r="B193" s="107" t="s">
        <v>927</v>
      </c>
      <c r="C193" s="105" t="s">
        <v>928</v>
      </c>
      <c r="D193" s="145" t="s">
        <v>958</v>
      </c>
      <c r="E193" s="305"/>
      <c r="F193" s="316"/>
      <c r="G193" s="352">
        <v>3897.82</v>
      </c>
      <c r="H193" s="212">
        <v>0</v>
      </c>
      <c r="I193" s="380">
        <v>3898</v>
      </c>
      <c r="J193" s="215"/>
      <c r="K193" s="215"/>
      <c r="L193" s="215"/>
      <c r="M193" s="215"/>
      <c r="N193" s="217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</row>
    <row r="194" spans="1:78" ht="15.95" customHeight="1" x14ac:dyDescent="0.2">
      <c r="A194" s="151"/>
      <c r="B194" s="107" t="s">
        <v>929</v>
      </c>
      <c r="C194" s="105" t="s">
        <v>928</v>
      </c>
      <c r="D194" s="122" t="s">
        <v>959</v>
      </c>
      <c r="E194" s="305"/>
      <c r="F194" s="316"/>
      <c r="G194" s="352">
        <v>3451.76</v>
      </c>
      <c r="H194" s="212">
        <v>0</v>
      </c>
      <c r="I194" s="380">
        <v>3452</v>
      </c>
      <c r="J194" s="215"/>
      <c r="K194" s="215"/>
      <c r="L194" s="215"/>
      <c r="M194" s="215"/>
      <c r="N194" s="217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</row>
    <row r="195" spans="1:78" ht="15.95" customHeight="1" x14ac:dyDescent="0.2">
      <c r="A195" s="151"/>
      <c r="B195" s="107" t="s">
        <v>833</v>
      </c>
      <c r="C195" s="105" t="s">
        <v>928</v>
      </c>
      <c r="D195" s="122" t="s">
        <v>960</v>
      </c>
      <c r="E195" s="305">
        <v>0</v>
      </c>
      <c r="F195" s="316">
        <v>0</v>
      </c>
      <c r="G195" s="352">
        <v>39899.1</v>
      </c>
      <c r="H195" s="212">
        <v>0</v>
      </c>
      <c r="I195" s="380">
        <v>39899</v>
      </c>
      <c r="J195" s="215"/>
      <c r="K195" s="215"/>
      <c r="L195" s="215"/>
      <c r="M195" s="215"/>
      <c r="N195" s="217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</row>
    <row r="196" spans="1:78" ht="15.95" customHeight="1" x14ac:dyDescent="0.2">
      <c r="A196" s="151"/>
      <c r="B196" s="107" t="s">
        <v>834</v>
      </c>
      <c r="C196" s="105" t="s">
        <v>928</v>
      </c>
      <c r="D196" s="122" t="s">
        <v>961</v>
      </c>
      <c r="E196" s="305">
        <v>0</v>
      </c>
      <c r="F196" s="316">
        <v>0</v>
      </c>
      <c r="G196" s="352">
        <v>4016.6</v>
      </c>
      <c r="H196" s="212">
        <v>0</v>
      </c>
      <c r="I196" s="380">
        <v>4017</v>
      </c>
      <c r="J196" s="215"/>
      <c r="K196" s="215"/>
      <c r="L196" s="215"/>
      <c r="M196" s="215"/>
      <c r="N196" s="217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</row>
    <row r="197" spans="1:78" ht="15.95" customHeight="1" x14ac:dyDescent="0.2">
      <c r="A197" s="151"/>
      <c r="B197" s="107" t="s">
        <v>835</v>
      </c>
      <c r="C197" s="105" t="s">
        <v>928</v>
      </c>
      <c r="D197" s="122" t="s">
        <v>836</v>
      </c>
      <c r="E197" s="305">
        <v>0</v>
      </c>
      <c r="F197" s="316">
        <v>0</v>
      </c>
      <c r="G197" s="352">
        <v>8711</v>
      </c>
      <c r="H197" s="212">
        <v>0</v>
      </c>
      <c r="I197" s="380">
        <v>8711</v>
      </c>
      <c r="J197" s="215"/>
      <c r="K197" s="215"/>
      <c r="L197" s="215"/>
      <c r="M197" s="215"/>
      <c r="N197" s="217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</row>
    <row r="198" spans="1:78" ht="15.95" customHeight="1" x14ac:dyDescent="0.2">
      <c r="A198" s="151"/>
      <c r="B198" s="107" t="s">
        <v>837</v>
      </c>
      <c r="C198" s="105" t="s">
        <v>798</v>
      </c>
      <c r="D198" s="122" t="s">
        <v>838</v>
      </c>
      <c r="E198" s="305">
        <v>0</v>
      </c>
      <c r="F198" s="316">
        <v>0</v>
      </c>
      <c r="G198" s="352">
        <v>4031.37</v>
      </c>
      <c r="H198" s="212">
        <v>0</v>
      </c>
      <c r="I198" s="380">
        <v>4031</v>
      </c>
      <c r="J198" s="215"/>
      <c r="K198" s="215"/>
      <c r="L198" s="215"/>
      <c r="M198" s="215"/>
      <c r="N198" s="217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</row>
    <row r="199" spans="1:78" ht="15.95" customHeight="1" x14ac:dyDescent="0.2">
      <c r="A199" s="151"/>
      <c r="B199" s="107" t="s">
        <v>732</v>
      </c>
      <c r="C199" s="105" t="s">
        <v>928</v>
      </c>
      <c r="D199" s="122" t="s">
        <v>957</v>
      </c>
      <c r="E199" s="305">
        <v>0</v>
      </c>
      <c r="F199" s="316">
        <v>0</v>
      </c>
      <c r="G199" s="352">
        <v>22557.94</v>
      </c>
      <c r="H199" s="212">
        <v>0</v>
      </c>
      <c r="I199" s="380">
        <v>22558</v>
      </c>
      <c r="J199" s="215"/>
      <c r="K199" s="215"/>
      <c r="L199" s="215"/>
      <c r="M199" s="215"/>
      <c r="N199" s="217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</row>
    <row r="200" spans="1:78" ht="15.95" customHeight="1" x14ac:dyDescent="0.2">
      <c r="A200" s="151"/>
      <c r="B200" s="107" t="s">
        <v>930</v>
      </c>
      <c r="C200" s="105" t="s">
        <v>928</v>
      </c>
      <c r="D200" s="122" t="s">
        <v>931</v>
      </c>
      <c r="E200" s="305"/>
      <c r="F200" s="316"/>
      <c r="G200" s="352">
        <v>36000</v>
      </c>
      <c r="H200" s="212">
        <v>0</v>
      </c>
      <c r="I200" s="380">
        <v>36000</v>
      </c>
      <c r="J200" s="215"/>
      <c r="K200" s="215"/>
      <c r="L200" s="215"/>
      <c r="M200" s="215"/>
      <c r="N200" s="217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</row>
    <row r="201" spans="1:78" ht="15.95" customHeight="1" x14ac:dyDescent="0.2">
      <c r="A201" s="151"/>
      <c r="B201" s="107" t="s">
        <v>935</v>
      </c>
      <c r="C201" s="105" t="s">
        <v>928</v>
      </c>
      <c r="D201" s="122" t="s">
        <v>937</v>
      </c>
      <c r="E201" s="305"/>
      <c r="F201" s="316"/>
      <c r="G201" s="352">
        <v>14491</v>
      </c>
      <c r="H201" s="212">
        <v>0</v>
      </c>
      <c r="I201" s="380">
        <v>14491</v>
      </c>
      <c r="J201" s="215"/>
      <c r="K201" s="215"/>
      <c r="L201" s="215"/>
      <c r="M201" s="215"/>
      <c r="N201" s="217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</row>
    <row r="202" spans="1:78" ht="15.95" customHeight="1" x14ac:dyDescent="0.2">
      <c r="A202" s="151"/>
      <c r="B202" s="107" t="s">
        <v>938</v>
      </c>
      <c r="C202" s="105" t="s">
        <v>936</v>
      </c>
      <c r="D202" s="122" t="s">
        <v>939</v>
      </c>
      <c r="E202" s="305"/>
      <c r="F202" s="316"/>
      <c r="G202" s="352">
        <v>30.6</v>
      </c>
      <c r="H202" s="212">
        <v>0</v>
      </c>
      <c r="I202" s="380">
        <v>31</v>
      </c>
      <c r="J202" s="215"/>
      <c r="K202" s="215"/>
      <c r="L202" s="215"/>
      <c r="M202" s="215"/>
      <c r="N202" s="217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</row>
    <row r="203" spans="1:78" ht="15.95" customHeight="1" x14ac:dyDescent="0.2">
      <c r="A203" s="151"/>
      <c r="B203" s="191">
        <v>453000</v>
      </c>
      <c r="C203" s="192" t="s">
        <v>928</v>
      </c>
      <c r="D203" s="193" t="s">
        <v>954</v>
      </c>
      <c r="E203" s="305">
        <v>9604</v>
      </c>
      <c r="F203" s="316">
        <v>9604</v>
      </c>
      <c r="G203" s="352">
        <v>12523.46</v>
      </c>
      <c r="H203" s="212">
        <f t="shared" ref="H203:H208" si="15">SUM(G203/F203)*100</f>
        <v>130.39837567680132</v>
      </c>
      <c r="I203" s="380">
        <v>12523</v>
      </c>
      <c r="J203" s="215"/>
      <c r="K203" s="215"/>
      <c r="L203" s="215"/>
      <c r="M203" s="215"/>
      <c r="N203" s="217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</row>
    <row r="204" spans="1:78" ht="15.95" customHeight="1" x14ac:dyDescent="0.2">
      <c r="A204" s="151"/>
      <c r="B204" s="191">
        <v>453000</v>
      </c>
      <c r="C204" s="192" t="s">
        <v>928</v>
      </c>
      <c r="D204" s="193" t="s">
        <v>955</v>
      </c>
      <c r="E204" s="305">
        <v>2578</v>
      </c>
      <c r="F204" s="316">
        <v>2578</v>
      </c>
      <c r="G204" s="352">
        <v>5071.32</v>
      </c>
      <c r="H204" s="212">
        <f t="shared" si="15"/>
        <v>196.71528316524436</v>
      </c>
      <c r="I204" s="380">
        <v>5071</v>
      </c>
      <c r="J204" s="215"/>
      <c r="K204" s="215"/>
      <c r="L204" s="215"/>
      <c r="M204" s="215"/>
      <c r="N204" s="217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</row>
    <row r="205" spans="1:78" ht="15.95" customHeight="1" x14ac:dyDescent="0.2">
      <c r="A205" s="151"/>
      <c r="B205" s="191">
        <v>453000</v>
      </c>
      <c r="C205" s="192" t="s">
        <v>928</v>
      </c>
      <c r="D205" s="193" t="s">
        <v>956</v>
      </c>
      <c r="E205" s="305">
        <v>0</v>
      </c>
      <c r="F205" s="316">
        <v>0</v>
      </c>
      <c r="G205" s="352">
        <v>1200</v>
      </c>
      <c r="H205" s="212">
        <v>0</v>
      </c>
      <c r="I205" s="380">
        <v>1200</v>
      </c>
      <c r="J205" s="215"/>
      <c r="K205" s="215"/>
      <c r="L205" s="215"/>
      <c r="M205" s="215"/>
      <c r="N205" s="217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</row>
    <row r="206" spans="1:78" ht="15.95" customHeight="1" x14ac:dyDescent="0.2">
      <c r="A206" s="151"/>
      <c r="B206" s="107">
        <v>456002</v>
      </c>
      <c r="C206" s="105">
        <v>41</v>
      </c>
      <c r="D206" s="412" t="s">
        <v>1042</v>
      </c>
      <c r="E206" s="410"/>
      <c r="F206" s="413"/>
      <c r="G206" s="414"/>
      <c r="H206" s="212"/>
      <c r="I206" s="380">
        <v>5000</v>
      </c>
      <c r="J206" s="215"/>
      <c r="K206" s="215"/>
      <c r="L206" s="215"/>
      <c r="M206" s="215"/>
      <c r="N206" s="217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</row>
    <row r="207" spans="1:78" ht="15.95" customHeight="1" thickBot="1" x14ac:dyDescent="0.25">
      <c r="A207" s="141"/>
      <c r="B207" s="105"/>
      <c r="C207" s="105"/>
      <c r="D207" s="231" t="s">
        <v>85</v>
      </c>
      <c r="E207" s="307">
        <f>SUM(E188:E205)</f>
        <v>18947</v>
      </c>
      <c r="F207" s="318">
        <f>SUM(F188:F206)</f>
        <v>140194</v>
      </c>
      <c r="G207" s="318">
        <f>SUM(G188:G206)</f>
        <v>322201.87</v>
      </c>
      <c r="H207" s="434">
        <f t="shared" si="15"/>
        <v>229.82572007361227</v>
      </c>
      <c r="I207" s="450">
        <f>SUM(I188:I206)</f>
        <v>328894</v>
      </c>
      <c r="J207" s="436"/>
      <c r="K207" s="436">
        <f>SUM(F207)</f>
        <v>140194</v>
      </c>
      <c r="L207" s="436">
        <f>SUM(G207)</f>
        <v>322201.87</v>
      </c>
      <c r="M207" s="436">
        <f>SUM(I207)</f>
        <v>328894</v>
      </c>
      <c r="N207" s="455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</row>
    <row r="208" spans="1:78" s="73" customFormat="1" ht="15" customHeight="1" thickBot="1" x14ac:dyDescent="0.3">
      <c r="A208" s="464" t="s">
        <v>248</v>
      </c>
      <c r="B208" s="465"/>
      <c r="C208" s="466"/>
      <c r="D208" s="467"/>
      <c r="E208" s="463">
        <v>18947</v>
      </c>
      <c r="F208" s="293">
        <f>SUM(K208)</f>
        <v>140194</v>
      </c>
      <c r="G208" s="354">
        <f>SUM(L208)</f>
        <v>322201.87</v>
      </c>
      <c r="H208" s="432">
        <f t="shared" si="15"/>
        <v>229.82572007361227</v>
      </c>
      <c r="I208" s="390">
        <f>SUM(M208)</f>
        <v>328894</v>
      </c>
      <c r="J208" s="161"/>
      <c r="K208" s="161">
        <f>SUM(K207)</f>
        <v>140194</v>
      </c>
      <c r="L208" s="161">
        <f t="shared" ref="L208:M208" si="16">SUM(L207)</f>
        <v>322201.87</v>
      </c>
      <c r="M208" s="161">
        <f t="shared" si="16"/>
        <v>328894</v>
      </c>
      <c r="N208" s="16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</row>
    <row r="209" spans="1:78" ht="15" customHeight="1" x14ac:dyDescent="0.25">
      <c r="A209" s="13"/>
      <c r="B209" s="138"/>
      <c r="C209" s="138"/>
      <c r="D209" s="118"/>
      <c r="E209" s="446"/>
      <c r="F209" s="446"/>
      <c r="G209" s="447"/>
      <c r="H209" s="217"/>
      <c r="I209" s="217"/>
      <c r="J209" s="217"/>
      <c r="K209" s="217"/>
      <c r="L209" s="217"/>
      <c r="M209" s="217"/>
      <c r="N209" s="217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</row>
    <row r="210" spans="1:78" ht="15" customHeight="1" x14ac:dyDescent="0.25">
      <c r="A210" s="13"/>
      <c r="B210" s="138"/>
      <c r="C210" s="138"/>
      <c r="D210" s="118"/>
      <c r="E210" s="446"/>
      <c r="F210" s="446">
        <f>SUM(F26:F209)</f>
        <v>13565085</v>
      </c>
      <c r="G210" s="447">
        <f>SUM(G28:G209)</f>
        <v>8933987.0399999972</v>
      </c>
      <c r="H210" s="217"/>
      <c r="I210" s="217">
        <f>SUM(I26:I209)</f>
        <v>12407679</v>
      </c>
      <c r="J210" s="217"/>
      <c r="K210" s="217"/>
      <c r="L210" s="217"/>
      <c r="M210" s="217"/>
      <c r="N210" s="217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</row>
    <row r="211" spans="1:78" ht="15" customHeight="1" x14ac:dyDescent="0.25">
      <c r="A211" s="13"/>
      <c r="B211" s="138"/>
      <c r="C211" s="138"/>
      <c r="D211" s="118"/>
      <c r="E211" s="446"/>
      <c r="F211" s="446">
        <v>4521695</v>
      </c>
      <c r="G211" s="447">
        <v>2977995.68</v>
      </c>
      <c r="H211" s="217"/>
      <c r="I211" s="217">
        <v>4135893</v>
      </c>
      <c r="J211" s="217"/>
      <c r="K211" s="217"/>
      <c r="L211" s="217"/>
      <c r="M211" s="217"/>
      <c r="N211" s="217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</row>
    <row r="212" spans="1:78" ht="15" customHeight="1" x14ac:dyDescent="0.25">
      <c r="A212" s="13"/>
      <c r="B212" s="138"/>
      <c r="C212" s="138"/>
      <c r="D212" s="118"/>
      <c r="E212" s="446"/>
      <c r="F212" s="446"/>
      <c r="G212" s="447"/>
      <c r="H212" s="217"/>
      <c r="I212" s="217"/>
      <c r="J212" s="217"/>
      <c r="K212" s="217"/>
      <c r="L212" s="217"/>
      <c r="M212" s="217"/>
      <c r="N212" s="217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</row>
    <row r="213" spans="1:78" ht="15.95" customHeight="1" x14ac:dyDescent="0.2">
      <c r="A213" s="137" t="s">
        <v>107</v>
      </c>
      <c r="B213" s="138"/>
      <c r="C213" s="138"/>
      <c r="D213" s="118"/>
      <c r="E213" s="446"/>
      <c r="F213" s="446"/>
      <c r="G213" s="447"/>
      <c r="H213" s="11"/>
      <c r="I213" s="451"/>
      <c r="J213" s="438"/>
      <c r="K213" s="438"/>
      <c r="L213" s="438"/>
      <c r="M213" s="438"/>
      <c r="N213" s="138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</row>
    <row r="214" spans="1:78" ht="15" customHeight="1" x14ac:dyDescent="0.25">
      <c r="A214" s="152"/>
      <c r="B214" s="138"/>
      <c r="C214" s="138"/>
      <c r="D214" s="138"/>
      <c r="E214" s="446"/>
      <c r="F214" s="446"/>
      <c r="G214" s="447"/>
      <c r="H214" s="11"/>
      <c r="I214" s="11"/>
      <c r="J214" s="438"/>
      <c r="K214" s="438"/>
      <c r="L214" s="438"/>
      <c r="M214" s="438"/>
      <c r="N214" s="439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</row>
    <row r="215" spans="1:78" s="73" customFormat="1" ht="15.95" customHeight="1" thickBot="1" x14ac:dyDescent="0.25">
      <c r="A215" s="11"/>
      <c r="B215" s="138"/>
      <c r="C215" s="138"/>
      <c r="D215" s="452" t="s">
        <v>250</v>
      </c>
      <c r="E215" s="453"/>
      <c r="F215" s="453"/>
      <c r="G215" s="454"/>
      <c r="H215" s="11"/>
      <c r="I215" s="11"/>
      <c r="J215" s="438"/>
      <c r="K215" s="438"/>
      <c r="L215" s="438"/>
      <c r="M215" s="438"/>
      <c r="N215" s="439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</row>
    <row r="216" spans="1:78" ht="20.100000000000001" customHeight="1" thickBot="1" x14ac:dyDescent="0.3">
      <c r="A216" s="241" t="s">
        <v>177</v>
      </c>
      <c r="B216" s="242"/>
      <c r="C216" s="242"/>
      <c r="D216" s="242"/>
      <c r="E216" s="310">
        <v>3462473</v>
      </c>
      <c r="F216" s="294">
        <f>SUM(F176)</f>
        <v>3579373</v>
      </c>
      <c r="G216" s="356">
        <f>SUM(G176)</f>
        <v>2626793.3599999994</v>
      </c>
      <c r="H216" s="432">
        <f t="shared" ref="H216:H219" si="17">SUM(G216/F216)*100</f>
        <v>73.386969170298798</v>
      </c>
      <c r="I216" s="388">
        <f>SUM(I176)</f>
        <v>3773498</v>
      </c>
      <c r="J216" s="161"/>
      <c r="K216" s="161"/>
      <c r="L216" s="161"/>
      <c r="M216" s="161"/>
      <c r="N216" s="161"/>
    </row>
    <row r="217" spans="1:78" ht="20.100000000000001" customHeight="1" thickBot="1" x14ac:dyDescent="0.3">
      <c r="A217" s="243" t="s">
        <v>245</v>
      </c>
      <c r="B217" s="244"/>
      <c r="C217" s="184"/>
      <c r="D217" s="184"/>
      <c r="E217" s="310">
        <v>802128</v>
      </c>
      <c r="F217" s="294">
        <f>SUM(F185)</f>
        <v>802128</v>
      </c>
      <c r="G217" s="356">
        <f>SUM(G185)</f>
        <v>29000.45</v>
      </c>
      <c r="H217" s="432">
        <f t="shared" si="17"/>
        <v>3.6154391817764746</v>
      </c>
      <c r="I217" s="388">
        <f>SUM(I185)</f>
        <v>33501</v>
      </c>
      <c r="J217" s="161"/>
      <c r="K217" s="161"/>
      <c r="L217" s="161"/>
      <c r="M217" s="161"/>
      <c r="N217" s="161"/>
    </row>
    <row r="218" spans="1:78" ht="20.100000000000001" customHeight="1" thickBot="1" x14ac:dyDescent="0.3">
      <c r="A218" s="241" t="s">
        <v>248</v>
      </c>
      <c r="B218" s="245"/>
      <c r="C218" s="242"/>
      <c r="D218" s="242"/>
      <c r="E218" s="310">
        <v>18947</v>
      </c>
      <c r="F218" s="294">
        <f>SUM(F208)</f>
        <v>140194</v>
      </c>
      <c r="G218" s="356">
        <f>SUM(G208)</f>
        <v>322201.87</v>
      </c>
      <c r="H218" s="432">
        <f t="shared" si="17"/>
        <v>229.82572007361227</v>
      </c>
      <c r="I218" s="388">
        <f>SUM(I208)</f>
        <v>328894</v>
      </c>
      <c r="J218" s="161"/>
      <c r="K218" s="161"/>
      <c r="L218" s="161"/>
      <c r="M218" s="161"/>
      <c r="N218" s="161"/>
    </row>
    <row r="219" spans="1:78" s="5" customFormat="1" ht="20.100000000000001" customHeight="1" thickBot="1" x14ac:dyDescent="0.3">
      <c r="A219" s="282" t="s">
        <v>372</v>
      </c>
      <c r="B219" s="291"/>
      <c r="C219" s="292"/>
      <c r="D219" s="292"/>
      <c r="E219" s="311">
        <f>SUM(E216:E218)</f>
        <v>4283548</v>
      </c>
      <c r="F219" s="295">
        <f>SUM(F216:F218)</f>
        <v>4521695</v>
      </c>
      <c r="G219" s="499">
        <f>SUM(G216:G218)</f>
        <v>2977995.6799999997</v>
      </c>
      <c r="H219" s="432">
        <f t="shared" si="17"/>
        <v>65.860162616010143</v>
      </c>
      <c r="I219" s="391">
        <f>SUM(I216:I218)</f>
        <v>4135893</v>
      </c>
      <c r="J219" s="455"/>
      <c r="K219" s="455"/>
      <c r="L219" s="455"/>
      <c r="M219" s="455"/>
      <c r="N219" s="455"/>
    </row>
    <row r="220" spans="1:78" ht="15" x14ac:dyDescent="0.2">
      <c r="E220" s="5"/>
      <c r="F220" s="156"/>
    </row>
    <row r="221" spans="1:78" ht="15" x14ac:dyDescent="0.25">
      <c r="F221" s="153"/>
      <c r="G221" s="166"/>
    </row>
    <row r="222" spans="1:78" x14ac:dyDescent="0.2">
      <c r="F222" s="153"/>
      <c r="G222" s="75"/>
    </row>
    <row r="223" spans="1:78" x14ac:dyDescent="0.2">
      <c r="F223" s="153"/>
    </row>
    <row r="224" spans="1:78" x14ac:dyDescent="0.2">
      <c r="F224" s="153"/>
    </row>
    <row r="225" spans="5:7" x14ac:dyDescent="0.2">
      <c r="F225" s="153"/>
    </row>
    <row r="226" spans="5:7" x14ac:dyDescent="0.2">
      <c r="E226" s="153"/>
      <c r="F226" s="153"/>
      <c r="G226" s="153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Výdavky-Čerp.1-9 2022</vt:lpstr>
      <vt:lpstr>Príjmy-Čerp.1-9 2022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2022-11-21T19:56:21Z</cp:lastPrinted>
  <dcterms:created xsi:type="dcterms:W3CDTF">1997-01-24T11:07:25Z</dcterms:created>
  <dcterms:modified xsi:type="dcterms:W3CDTF">2022-11-23T13:47:29Z</dcterms:modified>
</cp:coreProperties>
</file>