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09739\Documents\OZ 2018\OZ 28.6.2018\"/>
    </mc:Choice>
  </mc:AlternateContent>
  <bookViews>
    <workbookView xWindow="1110" yWindow="45" windowWidth="17505" windowHeight="12390" activeTab="1"/>
  </bookViews>
  <sheets>
    <sheet name="Výdavky 1-12 2017" sheetId="9" r:id="rId1"/>
    <sheet name="Príjmy 1-12 2017" sheetId="8" r:id="rId2"/>
  </sheets>
  <calcPr calcId="152511" calcOnSave="0"/>
</workbook>
</file>

<file path=xl/calcChain.xml><?xml version="1.0" encoding="utf-8"?>
<calcChain xmlns="http://schemas.openxmlformats.org/spreadsheetml/2006/main">
  <c r="J552" i="9" l="1"/>
  <c r="I554" i="9" l="1"/>
  <c r="I546" i="9"/>
  <c r="I552" i="9"/>
  <c r="I551" i="9"/>
  <c r="I550" i="9"/>
  <c r="I549" i="9"/>
  <c r="J549" i="9" s="1"/>
  <c r="H168" i="8"/>
  <c r="P168" i="8"/>
  <c r="H186" i="8"/>
  <c r="H178" i="8"/>
  <c r="P178" i="8" s="1"/>
  <c r="H179" i="8" s="1"/>
  <c r="H167" i="8"/>
  <c r="H140" i="8"/>
  <c r="P140" i="8" s="1"/>
  <c r="H128" i="8"/>
  <c r="P128" i="8" s="1"/>
  <c r="H119" i="8"/>
  <c r="P119" i="8" s="1"/>
  <c r="H116" i="8"/>
  <c r="P116" i="8" s="1"/>
  <c r="H113" i="8"/>
  <c r="P113" i="8" s="1"/>
  <c r="H82" i="8"/>
  <c r="P82" i="8" s="1"/>
  <c r="H72" i="8"/>
  <c r="P72" i="8" s="1"/>
  <c r="H46" i="8"/>
  <c r="P46" i="8" s="1"/>
  <c r="H42" i="8"/>
  <c r="P42" i="8" s="1"/>
  <c r="H31" i="8"/>
  <c r="P31" i="8" s="1"/>
  <c r="H27" i="8"/>
  <c r="P27" i="8" s="1"/>
  <c r="I185" i="8"/>
  <c r="I182" i="8"/>
  <c r="I177" i="8"/>
  <c r="I176" i="8"/>
  <c r="I175" i="8"/>
  <c r="I174" i="8"/>
  <c r="I172" i="8"/>
  <c r="I171" i="8"/>
  <c r="I170" i="8"/>
  <c r="I166" i="8"/>
  <c r="I165" i="8"/>
  <c r="I164" i="8"/>
  <c r="I162" i="8"/>
  <c r="I161" i="8"/>
  <c r="I158" i="8"/>
  <c r="I157" i="8"/>
  <c r="I156" i="8"/>
  <c r="I155" i="8"/>
  <c r="I154" i="8"/>
  <c r="I153" i="8"/>
  <c r="I151" i="8"/>
  <c r="I150" i="8"/>
  <c r="I149" i="8"/>
  <c r="I148" i="8"/>
  <c r="I147" i="8"/>
  <c r="I145" i="8"/>
  <c r="I144" i="8"/>
  <c r="I143" i="8"/>
  <c r="I142" i="8"/>
  <c r="I139" i="8"/>
  <c r="I138" i="8"/>
  <c r="I137" i="8"/>
  <c r="I136" i="8"/>
  <c r="I135" i="8"/>
  <c r="I134" i="8"/>
  <c r="I133" i="8"/>
  <c r="I132" i="8"/>
  <c r="I131" i="8"/>
  <c r="I127" i="8"/>
  <c r="I126" i="8"/>
  <c r="I125" i="8"/>
  <c r="I124" i="8"/>
  <c r="I123" i="8"/>
  <c r="I122" i="8"/>
  <c r="I118" i="8"/>
  <c r="I115" i="8"/>
  <c r="I112" i="8"/>
  <c r="I110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1" i="8"/>
  <c r="I80" i="8"/>
  <c r="I79" i="8"/>
  <c r="I78" i="8"/>
  <c r="I77" i="8"/>
  <c r="I76" i="8"/>
  <c r="I75" i="8"/>
  <c r="I69" i="8"/>
  <c r="I68" i="8"/>
  <c r="I66" i="8"/>
  <c r="I65" i="8"/>
  <c r="I63" i="8"/>
  <c r="I62" i="8"/>
  <c r="I61" i="8"/>
  <c r="I60" i="8"/>
  <c r="I59" i="8"/>
  <c r="I58" i="8"/>
  <c r="I57" i="8"/>
  <c r="I56" i="8"/>
  <c r="I55" i="8"/>
  <c r="I54" i="8"/>
  <c r="I53" i="8"/>
  <c r="I51" i="8"/>
  <c r="I50" i="8"/>
  <c r="I49" i="8"/>
  <c r="I48" i="8"/>
  <c r="I26" i="8"/>
  <c r="I29" i="8"/>
  <c r="I30" i="8"/>
  <c r="I33" i="8"/>
  <c r="I35" i="8"/>
  <c r="I36" i="8"/>
  <c r="I37" i="8"/>
  <c r="I38" i="8"/>
  <c r="I39" i="8"/>
  <c r="I40" i="8"/>
  <c r="I41" i="8"/>
  <c r="I427" i="9"/>
  <c r="R414" i="9"/>
  <c r="I414" i="9"/>
  <c r="J414" i="9" s="1"/>
  <c r="I545" i="9"/>
  <c r="I531" i="9"/>
  <c r="J531" i="9"/>
  <c r="R530" i="9"/>
  <c r="I530" i="9"/>
  <c r="J521" i="9"/>
  <c r="I521" i="9"/>
  <c r="R520" i="9"/>
  <c r="I520" i="9"/>
  <c r="R468" i="9"/>
  <c r="I468" i="9"/>
  <c r="R463" i="9"/>
  <c r="I463" i="9"/>
  <c r="R456" i="9"/>
  <c r="I456" i="9"/>
  <c r="R445" i="9"/>
  <c r="I445" i="9"/>
  <c r="R440" i="9"/>
  <c r="I440" i="9"/>
  <c r="R435" i="9"/>
  <c r="I435" i="9"/>
  <c r="R432" i="9"/>
  <c r="I432" i="9"/>
  <c r="J427" i="9"/>
  <c r="R410" i="9"/>
  <c r="I410" i="9"/>
  <c r="R396" i="9"/>
  <c r="I396" i="9"/>
  <c r="J396" i="9" s="1"/>
  <c r="R388" i="9"/>
  <c r="I388" i="9"/>
  <c r="R381" i="9"/>
  <c r="I381" i="9"/>
  <c r="R374" i="9"/>
  <c r="I374" i="9"/>
  <c r="R348" i="9"/>
  <c r="I348" i="9"/>
  <c r="R322" i="9"/>
  <c r="I322" i="9"/>
  <c r="R317" i="9"/>
  <c r="I317" i="9"/>
  <c r="R311" i="9"/>
  <c r="I311" i="9"/>
  <c r="R261" i="9"/>
  <c r="I261" i="9"/>
  <c r="R252" i="9"/>
  <c r="I252" i="9"/>
  <c r="R222" i="9"/>
  <c r="I222" i="9"/>
  <c r="R214" i="9"/>
  <c r="I214" i="9"/>
  <c r="R204" i="9"/>
  <c r="I204" i="9"/>
  <c r="R183" i="9"/>
  <c r="I183" i="9"/>
  <c r="R174" i="9"/>
  <c r="I174" i="9"/>
  <c r="R147" i="9"/>
  <c r="I147" i="9"/>
  <c r="R129" i="9"/>
  <c r="I129" i="9"/>
  <c r="R123" i="9"/>
  <c r="I123" i="9"/>
  <c r="R114" i="9"/>
  <c r="I114" i="9"/>
  <c r="R108" i="9"/>
  <c r="I108" i="9"/>
  <c r="R94" i="9"/>
  <c r="I94" i="9"/>
  <c r="R91" i="9"/>
  <c r="I91" i="9"/>
  <c r="R78" i="9"/>
  <c r="I78" i="9"/>
  <c r="R74" i="9"/>
  <c r="I74" i="9"/>
  <c r="J371" i="9"/>
  <c r="J490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8" i="9"/>
  <c r="J59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6" i="9"/>
  <c r="J77" i="9"/>
  <c r="J78" i="9"/>
  <c r="J84" i="9"/>
  <c r="J85" i="9"/>
  <c r="J86" i="9"/>
  <c r="J87" i="9"/>
  <c r="J88" i="9"/>
  <c r="J89" i="9"/>
  <c r="J90" i="9"/>
  <c r="J91" i="9"/>
  <c r="J93" i="9"/>
  <c r="J94" i="9"/>
  <c r="J97" i="9"/>
  <c r="J98" i="9"/>
  <c r="J99" i="9"/>
  <c r="J100" i="9"/>
  <c r="J101" i="9"/>
  <c r="J105" i="9"/>
  <c r="J106" i="9"/>
  <c r="J107" i="9"/>
  <c r="J108" i="9"/>
  <c r="J110" i="9"/>
  <c r="J112" i="9"/>
  <c r="J113" i="9"/>
  <c r="J114" i="9"/>
  <c r="J118" i="9"/>
  <c r="J119" i="9"/>
  <c r="J120" i="9"/>
  <c r="J121" i="9"/>
  <c r="J122" i="9"/>
  <c r="J123" i="9"/>
  <c r="J127" i="9"/>
  <c r="J128" i="9"/>
  <c r="J129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7" i="9"/>
  <c r="J152" i="9"/>
  <c r="J153" i="9"/>
  <c r="J154" i="9"/>
  <c r="J155" i="9"/>
  <c r="J156" i="9"/>
  <c r="J159" i="9"/>
  <c r="J160" i="9"/>
  <c r="J161" i="9"/>
  <c r="J162" i="9"/>
  <c r="J163" i="9"/>
  <c r="J164" i="9"/>
  <c r="J165" i="9"/>
  <c r="J166" i="9"/>
  <c r="J167" i="9"/>
  <c r="J168" i="9"/>
  <c r="J169" i="9"/>
  <c r="J171" i="9"/>
  <c r="J172" i="9"/>
  <c r="J174" i="9"/>
  <c r="J177" i="9"/>
  <c r="J178" i="9"/>
  <c r="J179" i="9"/>
  <c r="J180" i="9"/>
  <c r="J181" i="9"/>
  <c r="J182" i="9"/>
  <c r="J183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4" i="9"/>
  <c r="J208" i="9"/>
  <c r="J209" i="9"/>
  <c r="J210" i="9"/>
  <c r="J211" i="9"/>
  <c r="J214" i="9"/>
  <c r="J219" i="9"/>
  <c r="J220" i="9"/>
  <c r="J221" i="9"/>
  <c r="J222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4" i="9"/>
  <c r="J246" i="9"/>
  <c r="J249" i="9"/>
  <c r="J250" i="9"/>
  <c r="J251" i="9"/>
  <c r="J252" i="9"/>
  <c r="J256" i="9"/>
  <c r="J257" i="9"/>
  <c r="J258" i="9"/>
  <c r="J259" i="9"/>
  <c r="J260" i="9"/>
  <c r="J261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8" i="9"/>
  <c r="J299" i="9"/>
  <c r="J300" i="9"/>
  <c r="J301" i="9"/>
  <c r="J302" i="9"/>
  <c r="J303" i="9"/>
  <c r="J304" i="9"/>
  <c r="J305" i="9"/>
  <c r="J306" i="9"/>
  <c r="J307" i="9"/>
  <c r="J309" i="9"/>
  <c r="J310" i="9"/>
  <c r="J311" i="9"/>
  <c r="J312" i="9"/>
  <c r="J313" i="9"/>
  <c r="J314" i="9"/>
  <c r="J315" i="9"/>
  <c r="J317" i="9"/>
  <c r="J321" i="9"/>
  <c r="J322" i="9"/>
  <c r="J326" i="9"/>
  <c r="J327" i="9"/>
  <c r="J328" i="9"/>
  <c r="J329" i="9"/>
  <c r="J330" i="9"/>
  <c r="J331" i="9"/>
  <c r="J332" i="9"/>
  <c r="J333" i="9"/>
  <c r="J334" i="9"/>
  <c r="J335" i="9"/>
  <c r="J336" i="9"/>
  <c r="J339" i="9"/>
  <c r="J340" i="9"/>
  <c r="J341" i="9"/>
  <c r="J343" i="9"/>
  <c r="J344" i="9"/>
  <c r="J345" i="9"/>
  <c r="J346" i="9"/>
  <c r="J347" i="9"/>
  <c r="J348" i="9"/>
  <c r="J352" i="9"/>
  <c r="J353" i="9"/>
  <c r="J354" i="9"/>
  <c r="J355" i="9"/>
  <c r="J356" i="9"/>
  <c r="J357" i="9"/>
  <c r="J358" i="9"/>
  <c r="J360" i="9"/>
  <c r="J361" i="9"/>
  <c r="J363" i="9"/>
  <c r="J364" i="9"/>
  <c r="J365" i="9"/>
  <c r="J366" i="9"/>
  <c r="J367" i="9"/>
  <c r="J368" i="9"/>
  <c r="J369" i="9"/>
  <c r="J370" i="9"/>
  <c r="J374" i="9"/>
  <c r="J378" i="9"/>
  <c r="J379" i="9"/>
  <c r="J380" i="9"/>
  <c r="J381" i="9"/>
  <c r="J385" i="9"/>
  <c r="J386" i="9"/>
  <c r="J387" i="9"/>
  <c r="J388" i="9"/>
  <c r="J392" i="9"/>
  <c r="J393" i="9"/>
  <c r="J394" i="9"/>
  <c r="J400" i="9"/>
  <c r="J401" i="9"/>
  <c r="J403" i="9"/>
  <c r="J404" i="9"/>
  <c r="J406" i="9"/>
  <c r="J407" i="9"/>
  <c r="J408" i="9"/>
  <c r="J409" i="9"/>
  <c r="J410" i="9"/>
  <c r="J413" i="9"/>
  <c r="J415" i="9"/>
  <c r="J416" i="9"/>
  <c r="J417" i="9"/>
  <c r="J418" i="9"/>
  <c r="J419" i="9"/>
  <c r="J420" i="9"/>
  <c r="J421" i="9"/>
  <c r="J422" i="9"/>
  <c r="J424" i="9"/>
  <c r="J425" i="9"/>
  <c r="J426" i="9"/>
  <c r="J429" i="9"/>
  <c r="J430" i="9"/>
  <c r="J431" i="9"/>
  <c r="J432" i="9"/>
  <c r="J434" i="9"/>
  <c r="J435" i="9"/>
  <c r="J439" i="9"/>
  <c r="J440" i="9"/>
  <c r="J444" i="9"/>
  <c r="J445" i="9"/>
  <c r="J452" i="9"/>
  <c r="J453" i="9"/>
  <c r="J454" i="9"/>
  <c r="J455" i="9"/>
  <c r="J456" i="9"/>
  <c r="J459" i="9"/>
  <c r="J460" i="9"/>
  <c r="J461" i="9"/>
  <c r="J462" i="9"/>
  <c r="J463" i="9"/>
  <c r="J466" i="9"/>
  <c r="J467" i="9"/>
  <c r="J468" i="9"/>
  <c r="J476" i="9"/>
  <c r="J477" i="9"/>
  <c r="J478" i="9"/>
  <c r="J479" i="9"/>
  <c r="J480" i="9"/>
  <c r="J482" i="9"/>
  <c r="J483" i="9"/>
  <c r="J484" i="9"/>
  <c r="J485" i="9"/>
  <c r="J486" i="9"/>
  <c r="J487" i="9"/>
  <c r="J488" i="9"/>
  <c r="J489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1" i="9"/>
  <c r="J512" i="9"/>
  <c r="J513" i="9"/>
  <c r="J520" i="9"/>
  <c r="J525" i="9"/>
  <c r="J526" i="9"/>
  <c r="J527" i="9"/>
  <c r="J528" i="9"/>
  <c r="J530" i="9"/>
  <c r="J545" i="9"/>
  <c r="J546" i="9"/>
  <c r="J550" i="9"/>
  <c r="J551" i="9"/>
  <c r="H199" i="8" l="1"/>
  <c r="P186" i="8"/>
  <c r="H187" i="8" s="1"/>
  <c r="P167" i="8"/>
  <c r="R427" i="9"/>
  <c r="R469" i="9" s="1"/>
  <c r="I469" i="9" s="1"/>
  <c r="J13" i="9"/>
  <c r="H198" i="8" l="1"/>
  <c r="H200" i="8"/>
  <c r="I544" i="9"/>
  <c r="I538" i="9"/>
  <c r="I537" i="9"/>
  <c r="H194" i="8"/>
  <c r="H193" i="8"/>
  <c r="F520" i="9"/>
  <c r="H201" i="8" l="1"/>
  <c r="I547" i="9"/>
  <c r="H374" i="9"/>
  <c r="G374" i="9"/>
  <c r="F374" i="9"/>
  <c r="H317" i="9"/>
  <c r="G317" i="9"/>
  <c r="F317" i="9"/>
  <c r="H214" i="9"/>
  <c r="G214" i="9"/>
  <c r="F214" i="9"/>
  <c r="H204" i="9"/>
  <c r="G204" i="9"/>
  <c r="F204" i="9"/>
  <c r="H174" i="9"/>
  <c r="G174" i="9"/>
  <c r="F174" i="9"/>
  <c r="H147" i="9"/>
  <c r="G147" i="9"/>
  <c r="F147" i="9"/>
  <c r="G72" i="8" l="1"/>
  <c r="I72" i="8" s="1"/>
  <c r="F72" i="8"/>
  <c r="E72" i="8"/>
  <c r="F193" i="8" l="1"/>
  <c r="F186" i="8"/>
  <c r="F178" i="8"/>
  <c r="F167" i="8"/>
  <c r="F140" i="8"/>
  <c r="F128" i="8"/>
  <c r="F119" i="8"/>
  <c r="F116" i="8"/>
  <c r="F113" i="8"/>
  <c r="F82" i="8"/>
  <c r="F46" i="8"/>
  <c r="F42" i="8"/>
  <c r="F31" i="8"/>
  <c r="F27" i="8"/>
  <c r="G193" i="8"/>
  <c r="G186" i="8"/>
  <c r="I186" i="8" s="1"/>
  <c r="G178" i="8"/>
  <c r="I178" i="8" s="1"/>
  <c r="G167" i="8"/>
  <c r="I167" i="8" s="1"/>
  <c r="G140" i="8"/>
  <c r="I140" i="8" s="1"/>
  <c r="G128" i="8"/>
  <c r="I128" i="8" s="1"/>
  <c r="G119" i="8"/>
  <c r="I119" i="8" s="1"/>
  <c r="G116" i="8"/>
  <c r="I116" i="8" s="1"/>
  <c r="G113" i="8"/>
  <c r="I113" i="8" s="1"/>
  <c r="G82" i="8"/>
  <c r="I82" i="8" s="1"/>
  <c r="G46" i="8"/>
  <c r="G42" i="8"/>
  <c r="I42" i="8" s="1"/>
  <c r="G31" i="8"/>
  <c r="I31" i="8" s="1"/>
  <c r="G27" i="8"/>
  <c r="I27" i="8" s="1"/>
  <c r="H552" i="9"/>
  <c r="H530" i="9"/>
  <c r="H520" i="9"/>
  <c r="H468" i="9"/>
  <c r="H463" i="9"/>
  <c r="H456" i="9"/>
  <c r="H445" i="9"/>
  <c r="H440" i="9"/>
  <c r="H435" i="9"/>
  <c r="H432" i="9"/>
  <c r="H427" i="9"/>
  <c r="H414" i="9"/>
  <c r="H410" i="9"/>
  <c r="H396" i="9"/>
  <c r="H388" i="9"/>
  <c r="H381" i="9"/>
  <c r="H348" i="9"/>
  <c r="H322" i="9"/>
  <c r="H311" i="9"/>
  <c r="H261" i="9"/>
  <c r="H252" i="9"/>
  <c r="H222" i="9"/>
  <c r="H183" i="9"/>
  <c r="H129" i="9"/>
  <c r="H123" i="9"/>
  <c r="H114" i="9"/>
  <c r="H108" i="9"/>
  <c r="H94" i="9"/>
  <c r="H91" i="9"/>
  <c r="H78" i="9"/>
  <c r="H74" i="9"/>
  <c r="J74" i="9" s="1"/>
  <c r="G552" i="9"/>
  <c r="G530" i="9"/>
  <c r="G520" i="9"/>
  <c r="G468" i="9"/>
  <c r="G463" i="9"/>
  <c r="G456" i="9"/>
  <c r="G445" i="9"/>
  <c r="G440" i="9"/>
  <c r="G435" i="9"/>
  <c r="G432" i="9"/>
  <c r="G427" i="9"/>
  <c r="G414" i="9"/>
  <c r="G410" i="9"/>
  <c r="G396" i="9"/>
  <c r="G388" i="9"/>
  <c r="G381" i="9"/>
  <c r="G348" i="9"/>
  <c r="G322" i="9"/>
  <c r="G311" i="9"/>
  <c r="G261" i="9"/>
  <c r="G252" i="9"/>
  <c r="G222" i="9"/>
  <c r="G183" i="9"/>
  <c r="G129" i="9"/>
  <c r="G123" i="9"/>
  <c r="G114" i="9"/>
  <c r="G108" i="9"/>
  <c r="G94" i="9"/>
  <c r="G91" i="9"/>
  <c r="G78" i="9"/>
  <c r="G74" i="9"/>
  <c r="P396" i="9" l="1"/>
  <c r="Q396" i="9"/>
  <c r="F396" i="9"/>
  <c r="M396" i="9" s="1"/>
  <c r="N396" i="9"/>
  <c r="F91" i="9"/>
  <c r="E193" i="8"/>
  <c r="E119" i="8"/>
  <c r="E116" i="8"/>
  <c r="O396" i="9" l="1"/>
  <c r="E140" i="8"/>
  <c r="F530" i="9"/>
  <c r="F311" i="9"/>
  <c r="F261" i="9"/>
  <c r="F252" i="9"/>
  <c r="F183" i="9"/>
  <c r="N94" i="9" l="1"/>
  <c r="M530" i="9"/>
  <c r="M531" i="9" s="1"/>
  <c r="F531" i="9" s="1"/>
  <c r="F546" i="9" s="1"/>
  <c r="M520" i="9"/>
  <c r="M521" i="9" s="1"/>
  <c r="F521" i="9" s="1"/>
  <c r="F545" i="9" s="1"/>
  <c r="F468" i="9"/>
  <c r="M468" i="9" s="1"/>
  <c r="F463" i="9"/>
  <c r="M463" i="9" s="1"/>
  <c r="F456" i="9"/>
  <c r="M456" i="9" s="1"/>
  <c r="F445" i="9"/>
  <c r="M445" i="9" s="1"/>
  <c r="F440" i="9"/>
  <c r="M440" i="9" s="1"/>
  <c r="F435" i="9"/>
  <c r="M435" i="9" s="1"/>
  <c r="F432" i="9"/>
  <c r="M432" i="9" s="1"/>
  <c r="F427" i="9"/>
  <c r="M427" i="9" s="1"/>
  <c r="F414" i="9"/>
  <c r="M414" i="9" s="1"/>
  <c r="F410" i="9"/>
  <c r="M410" i="9" s="1"/>
  <c r="F388" i="9"/>
  <c r="M388" i="9" s="1"/>
  <c r="F381" i="9"/>
  <c r="M381" i="9" s="1"/>
  <c r="M374" i="9"/>
  <c r="F348" i="9"/>
  <c r="M348" i="9" s="1"/>
  <c r="F322" i="9"/>
  <c r="M322" i="9" s="1"/>
  <c r="M317" i="9"/>
  <c r="M311" i="9"/>
  <c r="M261" i="9"/>
  <c r="M252" i="9"/>
  <c r="F222" i="9"/>
  <c r="M222" i="9" s="1"/>
  <c r="M214" i="9"/>
  <c r="M204" i="9"/>
  <c r="M183" i="9"/>
  <c r="M174" i="9"/>
  <c r="M147" i="9"/>
  <c r="F129" i="9"/>
  <c r="M129" i="9" s="1"/>
  <c r="F123" i="9"/>
  <c r="M123" i="9" s="1"/>
  <c r="F114" i="9"/>
  <c r="M114" i="9" s="1"/>
  <c r="F108" i="9"/>
  <c r="M108" i="9" s="1"/>
  <c r="F94" i="9"/>
  <c r="M94" i="9" s="1"/>
  <c r="M91" i="9"/>
  <c r="F78" i="9"/>
  <c r="M78" i="9" s="1"/>
  <c r="F74" i="9"/>
  <c r="M74" i="9" s="1"/>
  <c r="E186" i="8"/>
  <c r="J186" i="8" s="1"/>
  <c r="J187" i="8" s="1"/>
  <c r="E187" i="8" s="1"/>
  <c r="E200" i="8" s="1"/>
  <c r="F551" i="9" s="1"/>
  <c r="E178" i="8"/>
  <c r="J178" i="8" s="1"/>
  <c r="J179" i="8" s="1"/>
  <c r="E179" i="8" s="1"/>
  <c r="E199" i="8" s="1"/>
  <c r="F550" i="9" s="1"/>
  <c r="E167" i="8"/>
  <c r="J167" i="8" s="1"/>
  <c r="J140" i="8"/>
  <c r="E128" i="8"/>
  <c r="J128" i="8" s="1"/>
  <c r="E113" i="8"/>
  <c r="J113" i="8" s="1"/>
  <c r="E82" i="8"/>
  <c r="E46" i="8"/>
  <c r="E42" i="8"/>
  <c r="E31" i="8"/>
  <c r="E27" i="8"/>
  <c r="L193" i="8"/>
  <c r="L194" i="8" s="1"/>
  <c r="G194" i="8" s="1"/>
  <c r="N193" i="8"/>
  <c r="N194" i="8" s="1"/>
  <c r="J193" i="8"/>
  <c r="J194" i="8" s="1"/>
  <c r="E194" i="8" s="1"/>
  <c r="K186" i="8"/>
  <c r="K187" i="8" s="1"/>
  <c r="F187" i="8" s="1"/>
  <c r="F200" i="8" s="1"/>
  <c r="K178" i="8"/>
  <c r="K179" i="8" s="1"/>
  <c r="F179" i="8" s="1"/>
  <c r="F199" i="8" s="1"/>
  <c r="M178" i="8"/>
  <c r="M179" i="8" s="1"/>
  <c r="N178" i="8"/>
  <c r="N179" i="8" s="1"/>
  <c r="N140" i="8"/>
  <c r="K72" i="8"/>
  <c r="K167" i="8"/>
  <c r="M167" i="8"/>
  <c r="N167" i="8"/>
  <c r="K140" i="8"/>
  <c r="M140" i="8"/>
  <c r="K128" i="8"/>
  <c r="M128" i="8"/>
  <c r="N128" i="8"/>
  <c r="K119" i="8"/>
  <c r="M119" i="8"/>
  <c r="N119" i="8"/>
  <c r="K116" i="8"/>
  <c r="M116" i="8"/>
  <c r="N116" i="8"/>
  <c r="K113" i="8"/>
  <c r="K82" i="8"/>
  <c r="K42" i="8"/>
  <c r="K31" i="8"/>
  <c r="N530" i="9"/>
  <c r="N531" i="9" s="1"/>
  <c r="G531" i="9" s="1"/>
  <c r="G546" i="9" s="1"/>
  <c r="N520" i="9"/>
  <c r="N521" i="9" s="1"/>
  <c r="G521" i="9" s="1"/>
  <c r="G545" i="9" s="1"/>
  <c r="N468" i="9"/>
  <c r="N463" i="9"/>
  <c r="N456" i="9"/>
  <c r="N445" i="9"/>
  <c r="N440" i="9"/>
  <c r="N432" i="9"/>
  <c r="N427" i="9"/>
  <c r="N414" i="9"/>
  <c r="N410" i="9"/>
  <c r="N388" i="9"/>
  <c r="N381" i="9"/>
  <c r="N374" i="9"/>
  <c r="N348" i="9"/>
  <c r="N322" i="9"/>
  <c r="N317" i="9"/>
  <c r="N311" i="9"/>
  <c r="N261" i="9"/>
  <c r="N252" i="9"/>
  <c r="N222" i="9"/>
  <c r="N214" i="9"/>
  <c r="N204" i="9"/>
  <c r="N183" i="9"/>
  <c r="N174" i="9"/>
  <c r="N147" i="9"/>
  <c r="N129" i="9"/>
  <c r="N123" i="9"/>
  <c r="N114" i="9"/>
  <c r="N108" i="9"/>
  <c r="N91" i="9"/>
  <c r="N78" i="9"/>
  <c r="N74" i="9"/>
  <c r="K46" i="8" l="1"/>
  <c r="Q530" i="9"/>
  <c r="Q531" i="9" s="1"/>
  <c r="Q520" i="9"/>
  <c r="Q521" i="9" s="1"/>
  <c r="Q468" i="9"/>
  <c r="Q463" i="9"/>
  <c r="Q456" i="9"/>
  <c r="Q445" i="9"/>
  <c r="Q440" i="9"/>
  <c r="Q435" i="9"/>
  <c r="Q432" i="9"/>
  <c r="Q427" i="9"/>
  <c r="Q414" i="9"/>
  <c r="Q410" i="9"/>
  <c r="Q388" i="9"/>
  <c r="Q381" i="9"/>
  <c r="Q374" i="9"/>
  <c r="Q348" i="9"/>
  <c r="Q322" i="9"/>
  <c r="Q317" i="9"/>
  <c r="Q311" i="9"/>
  <c r="Q261" i="9"/>
  <c r="Q252" i="9"/>
  <c r="Q222" i="9"/>
  <c r="Q214" i="9"/>
  <c r="Q204" i="9"/>
  <c r="Q183" i="9"/>
  <c r="Q174" i="9"/>
  <c r="Q147" i="9"/>
  <c r="Q129" i="9"/>
  <c r="Q123" i="9"/>
  <c r="Q114" i="9"/>
  <c r="Q108" i="9"/>
  <c r="Q91" i="9"/>
  <c r="Q78" i="9"/>
  <c r="Q74" i="9"/>
  <c r="P123" i="9" l="1"/>
  <c r="O123" i="9"/>
  <c r="P530" i="9"/>
  <c r="P531" i="9" s="1"/>
  <c r="O530" i="9"/>
  <c r="O531" i="9" s="1"/>
  <c r="H531" i="9" s="1"/>
  <c r="H546" i="9" s="1"/>
  <c r="N186" i="8"/>
  <c r="N187" i="8" s="1"/>
  <c r="M186" i="8"/>
  <c r="M187" i="8" s="1"/>
  <c r="L186" i="8"/>
  <c r="L187" i="8" s="1"/>
  <c r="G187" i="8" s="1"/>
  <c r="G200" i="8" l="1"/>
  <c r="I200" i="8" s="1"/>
  <c r="I187" i="8"/>
  <c r="M113" i="8"/>
  <c r="N113" i="8"/>
  <c r="M82" i="8"/>
  <c r="N82" i="8"/>
  <c r="M72" i="8"/>
  <c r="N72" i="8"/>
  <c r="M46" i="8"/>
  <c r="N46" i="8"/>
  <c r="M42" i="8"/>
  <c r="N42" i="8"/>
  <c r="M31" i="8"/>
  <c r="N31" i="8"/>
  <c r="M27" i="8"/>
  <c r="N27" i="8"/>
  <c r="P520" i="9"/>
  <c r="P521" i="9" s="1"/>
  <c r="P468" i="9"/>
  <c r="P463" i="9"/>
  <c r="P456" i="9"/>
  <c r="P445" i="9"/>
  <c r="P440" i="9"/>
  <c r="P435" i="9"/>
  <c r="P432" i="9"/>
  <c r="P427" i="9"/>
  <c r="P414" i="9"/>
  <c r="P410" i="9"/>
  <c r="P388" i="9"/>
  <c r="P381" i="9"/>
  <c r="P374" i="9"/>
  <c r="P348" i="9"/>
  <c r="P322" i="9"/>
  <c r="P317" i="9"/>
  <c r="P311" i="9"/>
  <c r="P261" i="9"/>
  <c r="P252" i="9"/>
  <c r="P222" i="9"/>
  <c r="P214" i="9"/>
  <c r="P204" i="9"/>
  <c r="P183" i="9"/>
  <c r="P174" i="9"/>
  <c r="P147" i="9"/>
  <c r="P129" i="9"/>
  <c r="P114" i="9"/>
  <c r="P108" i="9"/>
  <c r="P94" i="9"/>
  <c r="Q94" i="9"/>
  <c r="P91" i="9"/>
  <c r="P78" i="9"/>
  <c r="P74" i="9"/>
  <c r="N168" i="8" l="1"/>
  <c r="M168" i="8"/>
  <c r="P469" i="9"/>
  <c r="Q469" i="9"/>
  <c r="L178" i="8"/>
  <c r="L179" i="8" s="1"/>
  <c r="G179" i="8" s="1"/>
  <c r="L167" i="8"/>
  <c r="L140" i="8"/>
  <c r="L128" i="8"/>
  <c r="L119" i="8"/>
  <c r="L116" i="8"/>
  <c r="L113" i="8"/>
  <c r="L82" i="8"/>
  <c r="L72" i="8"/>
  <c r="L42" i="8"/>
  <c r="L31" i="8"/>
  <c r="L27" i="8"/>
  <c r="O520" i="9"/>
  <c r="O521" i="9" s="1"/>
  <c r="H521" i="9" s="1"/>
  <c r="H545" i="9" s="1"/>
  <c r="O468" i="9"/>
  <c r="O463" i="9"/>
  <c r="O456" i="9"/>
  <c r="O445" i="9"/>
  <c r="O440" i="9"/>
  <c r="O435" i="9"/>
  <c r="O432" i="9"/>
  <c r="O427" i="9"/>
  <c r="O414" i="9"/>
  <c r="O410" i="9"/>
  <c r="O388" i="9"/>
  <c r="O381" i="9"/>
  <c r="O374" i="9"/>
  <c r="O348" i="9"/>
  <c r="O322" i="9"/>
  <c r="O317" i="9"/>
  <c r="O311" i="9"/>
  <c r="O261" i="9"/>
  <c r="O252" i="9"/>
  <c r="O222" i="9"/>
  <c r="O214" i="9"/>
  <c r="O204" i="9"/>
  <c r="O183" i="9"/>
  <c r="O174" i="9"/>
  <c r="O147" i="9"/>
  <c r="O129" i="9"/>
  <c r="O114" i="9"/>
  <c r="O108" i="9"/>
  <c r="G199" i="8" l="1"/>
  <c r="I199" i="8" s="1"/>
  <c r="I179" i="8"/>
  <c r="O91" i="9"/>
  <c r="O78" i="9"/>
  <c r="O74" i="9"/>
  <c r="N435" i="9" l="1"/>
  <c r="N469" i="9" s="1"/>
  <c r="G469" i="9" s="1"/>
  <c r="G544" i="9" s="1"/>
  <c r="G547" i="9" s="1"/>
  <c r="G554" i="9" s="1"/>
  <c r="K27" i="8"/>
  <c r="J119" i="8"/>
  <c r="J116" i="8"/>
  <c r="J82" i="8"/>
  <c r="J72" i="8"/>
  <c r="J42" i="8"/>
  <c r="J31" i="8"/>
  <c r="J27" i="8"/>
  <c r="K168" i="8" l="1"/>
  <c r="F168" i="8" s="1"/>
  <c r="F198" i="8" s="1"/>
  <c r="F201" i="8" s="1"/>
  <c r="L46" i="8"/>
  <c r="L168" i="8" s="1"/>
  <c r="G168" i="8" s="1"/>
  <c r="O94" i="9"/>
  <c r="G198" i="8" l="1"/>
  <c r="I168" i="8"/>
  <c r="O469" i="9"/>
  <c r="H469" i="9" s="1"/>
  <c r="M469" i="9"/>
  <c r="F469" i="9" s="1"/>
  <c r="F544" i="9" s="1"/>
  <c r="F547" i="9" s="1"/>
  <c r="H544" i="9" l="1"/>
  <c r="J469" i="9"/>
  <c r="G201" i="8"/>
  <c r="I201" i="8" s="1"/>
  <c r="I198" i="8"/>
  <c r="J46" i="8"/>
  <c r="J168" i="8" s="1"/>
  <c r="E168" i="8" s="1"/>
  <c r="E198" i="8" s="1"/>
  <c r="F549" i="9" s="1"/>
  <c r="F552" i="9" s="1"/>
  <c r="F554" i="9" s="1"/>
  <c r="J544" i="9" l="1"/>
  <c r="E201" i="8"/>
  <c r="M193" i="8"/>
  <c r="M194" i="8" s="1"/>
  <c r="K193" i="8"/>
  <c r="K194" i="8" s="1"/>
  <c r="F194" i="8" s="1"/>
  <c r="H554" i="9" l="1"/>
  <c r="J547" i="9"/>
</calcChain>
</file>

<file path=xl/sharedStrings.xml><?xml version="1.0" encoding="utf-8"?>
<sst xmlns="http://schemas.openxmlformats.org/spreadsheetml/2006/main" count="1248" uniqueCount="949">
  <si>
    <t>Splátka istiny z úveru na 20 b.j.I.etapa č.248- ŠFRB-splátka istiny</t>
  </si>
  <si>
    <t>212003-10</t>
  </si>
  <si>
    <t>634005-07</t>
  </si>
  <si>
    <t>Správa a VZ-parkov.karty,popl. za STK</t>
  </si>
  <si>
    <t>Správa OcÚ-všeobecný materiál</t>
  </si>
  <si>
    <t>Bežecký klub Led.Rovne-príspevok na činnosť-cestovné na súťaže</t>
  </si>
  <si>
    <t>Ledrov-odvoz odpadu na novú skládku -prepravné v kalendárnom roku</t>
  </si>
  <si>
    <t>Podtrieda</t>
  </si>
  <si>
    <t>Rozpočtová</t>
  </si>
  <si>
    <t>Kód</t>
  </si>
  <si>
    <t>funkčnej</t>
  </si>
  <si>
    <t>položka</t>
  </si>
  <si>
    <t>zdroja</t>
  </si>
  <si>
    <t>Text</t>
  </si>
  <si>
    <t xml:space="preserve">Všeobecné verejné služby </t>
  </si>
  <si>
    <t xml:space="preserve">Správa OcÚ - mzdy financované z rozp.obce  </t>
  </si>
  <si>
    <t>621-625007</t>
  </si>
  <si>
    <t xml:space="preserve">                  - odvody do fondov-fin.z rozp.obce </t>
  </si>
  <si>
    <t>611-01</t>
  </si>
  <si>
    <t xml:space="preserve">Zeleň - mzdy fin. z rozp. obce </t>
  </si>
  <si>
    <t>611-02</t>
  </si>
  <si>
    <t>Pren.výkon št.spr.-ochrana prírody,ovzdušia-mzdy fin.ŠR</t>
  </si>
  <si>
    <t xml:space="preserve">Zeleň  - odvody do fondov - fin.z rozp. obce </t>
  </si>
  <si>
    <t>Správa OcÚ - cestovné  náhrady</t>
  </si>
  <si>
    <t xml:space="preserve">                  - parkovné </t>
  </si>
  <si>
    <t xml:space="preserve">                  - el. energia </t>
  </si>
  <si>
    <t>632001-01</t>
  </si>
  <si>
    <t xml:space="preserve">Zeleň,odpadové hospodárstvo- el. energia </t>
  </si>
  <si>
    <t>632001-03</t>
  </si>
  <si>
    <t xml:space="preserve">Správa OcÚ, hotel - plyn </t>
  </si>
  <si>
    <t>632001-04</t>
  </si>
  <si>
    <t>632001-05</t>
  </si>
  <si>
    <t xml:space="preserve">Správa OcÚ - vodné </t>
  </si>
  <si>
    <t>632001-06</t>
  </si>
  <si>
    <t xml:space="preserve">Zrážková voda v obci </t>
  </si>
  <si>
    <t>632001-07</t>
  </si>
  <si>
    <t xml:space="preserve">Zeleň,odpadové hospodárstvo - vodné </t>
  </si>
  <si>
    <t>Správa OcÚ - telef.popl.</t>
  </si>
  <si>
    <t>632003-01</t>
  </si>
  <si>
    <t>Zeleň - telef.popl.</t>
  </si>
  <si>
    <t>632003-03</t>
  </si>
  <si>
    <t>633006-01</t>
  </si>
  <si>
    <t>633006-02</t>
  </si>
  <si>
    <t>633006-03</t>
  </si>
  <si>
    <t>633006-04</t>
  </si>
  <si>
    <t>Správa OcÚ-čistiace,pracovné prostriedky</t>
  </si>
  <si>
    <t>633006-05</t>
  </si>
  <si>
    <t>Zeleň-ochran.pracovné prostriedky</t>
  </si>
  <si>
    <t xml:space="preserve">Správa OcÚ - tlačivá, publikácie </t>
  </si>
  <si>
    <t>634001-01</t>
  </si>
  <si>
    <t>634003-01</t>
  </si>
  <si>
    <t xml:space="preserve">                  - havarij.poist.vozidiel </t>
  </si>
  <si>
    <t xml:space="preserve">                  - údržba kopír.stroja, toner</t>
  </si>
  <si>
    <t xml:space="preserve">                  - údržba áut</t>
  </si>
  <si>
    <t>635005-01</t>
  </si>
  <si>
    <t>Zeleň - údržba strojov , traktor</t>
  </si>
  <si>
    <t>635005-03</t>
  </si>
  <si>
    <t>636003-01</t>
  </si>
  <si>
    <t xml:space="preserve">Správa OcÚ  - výdavky na stravovanie </t>
  </si>
  <si>
    <t>637014-01</t>
  </si>
  <si>
    <t xml:space="preserve">Zeleň - výdavky na stravovanie </t>
  </si>
  <si>
    <t>637015-01</t>
  </si>
  <si>
    <t xml:space="preserve">                  - povinný prídel do soc. fondu </t>
  </si>
  <si>
    <t>625003-03</t>
  </si>
  <si>
    <t>Spolu</t>
  </si>
  <si>
    <t>01,1,2</t>
  </si>
  <si>
    <t>Finančná a rozpočtová oblasť</t>
  </si>
  <si>
    <t>Mzda kontrolóra</t>
  </si>
  <si>
    <t xml:space="preserve">Kontrolór - odvody do fondov </t>
  </si>
  <si>
    <t xml:space="preserve">Audítorské služby </t>
  </si>
  <si>
    <t>01,3,3</t>
  </si>
  <si>
    <t>Matrika - mzdy finan.zo ŠR</t>
  </si>
  <si>
    <t xml:space="preserve">           - mzdy finan.z rozp. obce</t>
  </si>
  <si>
    <t xml:space="preserve">           - odvody do fondov financ. z rozp. obce</t>
  </si>
  <si>
    <t>632001-02</t>
  </si>
  <si>
    <t>637015-52</t>
  </si>
  <si>
    <t>635005-02</t>
  </si>
  <si>
    <t>637014-02</t>
  </si>
  <si>
    <t xml:space="preserve">           - výdavky na stravovanie - z rozp. obce </t>
  </si>
  <si>
    <t xml:space="preserve">           -ošatné- zo ŠR</t>
  </si>
  <si>
    <t xml:space="preserve">01,7,0  </t>
  </si>
  <si>
    <t xml:space="preserve">Transakcie verejného dlhu </t>
  </si>
  <si>
    <t>651002-01</t>
  </si>
  <si>
    <t>651002-02</t>
  </si>
  <si>
    <t>Úver 20 b.j.a TV-II.etapa r.2007-ŠFRB-úroky z úveru</t>
  </si>
  <si>
    <t>02,2,0</t>
  </si>
  <si>
    <t xml:space="preserve">Civilná obrana </t>
  </si>
  <si>
    <t xml:space="preserve">CO- odmena skladníka </t>
  </si>
  <si>
    <t xml:space="preserve">Spolu </t>
  </si>
  <si>
    <t>03,1,0</t>
  </si>
  <si>
    <t>Obecná polícia</t>
  </si>
  <si>
    <t xml:space="preserve">                        - odvody do fondov</t>
  </si>
  <si>
    <t>03,2,0</t>
  </si>
  <si>
    <t xml:space="preserve">Požiarna ochrana </t>
  </si>
  <si>
    <t>Pož.ochr.LR    - stravné, súťaže</t>
  </si>
  <si>
    <t>631003-01</t>
  </si>
  <si>
    <t>Pož.ochr.HH   -  stravné, súťaže</t>
  </si>
  <si>
    <t xml:space="preserve">       -Led.Rovne - vodné </t>
  </si>
  <si>
    <t>632002-01</t>
  </si>
  <si>
    <t>PZ H.Hôrka - všeobecný materiál</t>
  </si>
  <si>
    <t xml:space="preserve">        -Led.Rovne- PHM, oleje </t>
  </si>
  <si>
    <t xml:space="preserve">        -Hor.Hôrka-PHM, oleje</t>
  </si>
  <si>
    <t xml:space="preserve">        - Led.Rovne- údržba vozidiel </t>
  </si>
  <si>
    <t>634002-01</t>
  </si>
  <si>
    <t xml:space="preserve">        - Hor.Hôrka - údržba vozidiel</t>
  </si>
  <si>
    <t xml:space="preserve">        -Led.Rovne- zákon.poistenie vozidiel</t>
  </si>
  <si>
    <t>PZ H.Hôrka-zákonn.poistenie za vozidlo</t>
  </si>
  <si>
    <t>637012-02</t>
  </si>
  <si>
    <t>PZ L.Rovne-poplatky za STK</t>
  </si>
  <si>
    <t>04,1,2</t>
  </si>
  <si>
    <t>Všeobecná pracovná a ekonomická oblasť</t>
  </si>
  <si>
    <t>635006-01</t>
  </si>
  <si>
    <t xml:space="preserve"> </t>
  </si>
  <si>
    <t>04,4,3</t>
  </si>
  <si>
    <t>Staveb.poriadok,vyvlast.konanie,pozem.komunikácie</t>
  </si>
  <si>
    <t xml:space="preserve">Mzdy financované zo ŠR </t>
  </si>
  <si>
    <t xml:space="preserve">Mzdy finan.z refundácii obcí </t>
  </si>
  <si>
    <t xml:space="preserve">Mzdy finan.z rozp. obce </t>
  </si>
  <si>
    <t xml:space="preserve">Odvody do fondov - fin. zo ŠR </t>
  </si>
  <si>
    <t>Odvody do fondov - fin. z refundácii obcí</t>
  </si>
  <si>
    <t xml:space="preserve">Odvody do fondov - fin. z rozp. obce </t>
  </si>
  <si>
    <t xml:space="preserve">Stravné - fin. z rozp.obce </t>
  </si>
  <si>
    <t>04,5,1</t>
  </si>
  <si>
    <t xml:space="preserve">Cestná doprava </t>
  </si>
  <si>
    <t>635006-02</t>
  </si>
  <si>
    <t>04,7,3</t>
  </si>
  <si>
    <t xml:space="preserve">Cestovný ruch </t>
  </si>
  <si>
    <t>05,1,0</t>
  </si>
  <si>
    <t>Nakladanie s odpadmi</t>
  </si>
  <si>
    <t xml:space="preserve">Inkasné popl., poštovné </t>
  </si>
  <si>
    <t>634004-01</t>
  </si>
  <si>
    <t>Odvoz plastov,separácia odpadu</t>
  </si>
  <si>
    <t>Odpad.hospodárstvo-mzda pracovníka</t>
  </si>
  <si>
    <t xml:space="preserve">                              - odvody z miezd</t>
  </si>
  <si>
    <t xml:space="preserve">                              -stravné</t>
  </si>
  <si>
    <t>06,4,0</t>
  </si>
  <si>
    <t>Verejné osvetlenie</t>
  </si>
  <si>
    <t>Údržba verejného  osvetlenia</t>
  </si>
  <si>
    <t>06,6,0</t>
  </si>
  <si>
    <t>Bývanie a občianska vybavenosť</t>
  </si>
  <si>
    <t>Les.spol.Medné-el.energia</t>
  </si>
  <si>
    <t>20b.j I.et.Súhradka č.248 - nájomné byty - el.energia</t>
  </si>
  <si>
    <t xml:space="preserve">                                             - vykurovanie</t>
  </si>
  <si>
    <t xml:space="preserve">                                             - vodné </t>
  </si>
  <si>
    <t>632002-05</t>
  </si>
  <si>
    <t>DEL - vodné - k prefakturácii</t>
  </si>
  <si>
    <t>VUB LR-vodné,stočné k prefakturácií</t>
  </si>
  <si>
    <t>07,6,0</t>
  </si>
  <si>
    <t>Zdravotníctvo</t>
  </si>
  <si>
    <t>08,1,0</t>
  </si>
  <si>
    <t>Kultúra, náboženstvo, šport. služby</t>
  </si>
  <si>
    <t>Podpora zariadenia- šport ŠK Rona</t>
  </si>
  <si>
    <t>08,2,0</t>
  </si>
  <si>
    <t>Kultúrne služby</t>
  </si>
  <si>
    <t xml:space="preserve">Vianočná výzdoba obce </t>
  </si>
  <si>
    <t>Ostatné kultúrne služby</t>
  </si>
  <si>
    <t>08,3,0</t>
  </si>
  <si>
    <t>Vysielacie, vydávateľské služby</t>
  </si>
  <si>
    <t>Tel.kábel.rozvod - el.energia</t>
  </si>
  <si>
    <t>Koncesionárske poplatky</t>
  </si>
  <si>
    <t>Oprava miestneho rozhlasu</t>
  </si>
  <si>
    <t>08,4,0</t>
  </si>
  <si>
    <t>Náboženské a iné spoločenské služby</t>
  </si>
  <si>
    <t>642006-01</t>
  </si>
  <si>
    <t>Člen .príspevok do združenia SPOZ</t>
  </si>
  <si>
    <t>642006-02</t>
  </si>
  <si>
    <t>Člen.príspevok do ZMOSu</t>
  </si>
  <si>
    <t>642006-03</t>
  </si>
  <si>
    <t>09.1.1.1</t>
  </si>
  <si>
    <t>Predškolská výchova a základné vzdelávanie</t>
  </si>
  <si>
    <t>636001-01</t>
  </si>
  <si>
    <t>09.1.2.1</t>
  </si>
  <si>
    <t>Dotácia ZŠ na vzdelávacie poukazy</t>
  </si>
  <si>
    <t>09,5,0</t>
  </si>
  <si>
    <t>Vzdelávanie</t>
  </si>
  <si>
    <t>09.6.0.4</t>
  </si>
  <si>
    <t>Zariadenia pre záujmové vzdelávanie</t>
  </si>
  <si>
    <t>Zariadenia sociál. služieb</t>
  </si>
  <si>
    <t xml:space="preserve">                       - prepravné zájazd, ostané výdav.</t>
  </si>
  <si>
    <t>Opatrovateľská služba v obci</t>
  </si>
  <si>
    <t xml:space="preserve">Mzdy opatrovateliek- finan.z rozpočtu obce </t>
  </si>
  <si>
    <t xml:space="preserve">Opatrov.služba-odvody do fondov finan.z rozp.obce </t>
  </si>
  <si>
    <t xml:space="preserve">Ďalšie sociálne služby </t>
  </si>
  <si>
    <t>821005-01</t>
  </si>
  <si>
    <t>821005-02</t>
  </si>
  <si>
    <t>Sumarizácia :</t>
  </si>
  <si>
    <t>Hospodárenie celkom</t>
  </si>
  <si>
    <t>prostriedkov obce.</t>
  </si>
  <si>
    <t>a výdavky uskutoč. z týchto prostriedkov, fin. prostriedky zo ŠR na prenesený výkon štátnej správy.</t>
  </si>
  <si>
    <t>Bežné príjmy</t>
  </si>
  <si>
    <t>Rozpoč.</t>
  </si>
  <si>
    <t>Daň z príjmov fyzických osôb</t>
  </si>
  <si>
    <t>Výnos dane z príjmov poukázaný územnej samospráve</t>
  </si>
  <si>
    <t xml:space="preserve">Daň z majetku </t>
  </si>
  <si>
    <t xml:space="preserve">Daň z nehnuteľností - pozemky </t>
  </si>
  <si>
    <t xml:space="preserve">Daň z nehnuteľností   - stavby  </t>
  </si>
  <si>
    <t xml:space="preserve">Dane za špecifické služby </t>
  </si>
  <si>
    <t>Daň  -  za psa</t>
  </si>
  <si>
    <t>Daň za užívanie verej.priestranstva-tržnica</t>
  </si>
  <si>
    <t>Daň za ubytovanie</t>
  </si>
  <si>
    <t>133012-01</t>
  </si>
  <si>
    <t>Daň za užívanie verej.priestranstva-unimobunky</t>
  </si>
  <si>
    <t>133013-01</t>
  </si>
  <si>
    <t>Miestny poplatok za komunálny odpad - FO</t>
  </si>
  <si>
    <t>133013-02</t>
  </si>
  <si>
    <t>Miestny poplatok za komunálny odpad - PO</t>
  </si>
  <si>
    <t xml:space="preserve">Dividendy - Dexia banka </t>
  </si>
  <si>
    <t xml:space="preserve">z prenajatých pozemkov, z reklam.tabúľ </t>
  </si>
  <si>
    <t>212003-02</t>
  </si>
  <si>
    <t xml:space="preserve">                       - Hotel, Barková </t>
  </si>
  <si>
    <t>212003-03</t>
  </si>
  <si>
    <t xml:space="preserve">                       - VÚB </t>
  </si>
  <si>
    <t>212003-05</t>
  </si>
  <si>
    <t xml:space="preserve">                       - nájomné byty - 20 b.j.I.et. - Súhradka č.248</t>
  </si>
  <si>
    <t>212003-07</t>
  </si>
  <si>
    <t>212003-06</t>
  </si>
  <si>
    <t xml:space="preserve">                       - miestnosti v Kultúrnom dome  Hor.Hôrka </t>
  </si>
  <si>
    <t>212003-09</t>
  </si>
  <si>
    <t xml:space="preserve">                       -miestnosti v Kultúrnom dome  Medné</t>
  </si>
  <si>
    <t>212003-08</t>
  </si>
  <si>
    <t>Správne poplatky</t>
  </si>
  <si>
    <t>221004-01</t>
  </si>
  <si>
    <t xml:space="preserve">     -  "  -             -  matrika</t>
  </si>
  <si>
    <t>221004-02</t>
  </si>
  <si>
    <t xml:space="preserve">     -  "  -             - výrub stromov </t>
  </si>
  <si>
    <t>221004-04</t>
  </si>
  <si>
    <t xml:space="preserve">poplatky za rybárske lístky </t>
  </si>
  <si>
    <t>221004-05</t>
  </si>
  <si>
    <t>Kult.dom  HH-material na prevádzku</t>
  </si>
  <si>
    <t xml:space="preserve">                                                                      </t>
  </si>
  <si>
    <t>Finančné operácie a nerozpočtované pohyby na účtoch školských jedální-potraviny</t>
  </si>
  <si>
    <t>Normatívne PK-  bežné výdavky - ZŠ</t>
  </si>
  <si>
    <t>Nenormatívne bežné výdavky -PK-  ZŠ -  vzdelávacie poukazy-financ.zo ŠR</t>
  </si>
  <si>
    <t>Vares B.Bystrica-  prenájom TKR</t>
  </si>
  <si>
    <t>1.5.</t>
  </si>
  <si>
    <t>Nenormatívne bežné výdavky -PK-dopravné pre žiakov ZŠ -bežné</t>
  </si>
  <si>
    <t>133013-04</t>
  </si>
  <si>
    <t xml:space="preserve">Poplatky za uloženie odpadu na skládku Podstránie-Megawaste </t>
  </si>
  <si>
    <t xml:space="preserve">     -  "  -             - stavebný poriadok </t>
  </si>
  <si>
    <t>221004-06</t>
  </si>
  <si>
    <t xml:space="preserve">Vývoz všetkého druhu odpadu-veľkoobjemové kontajnery-prepravné </t>
  </si>
  <si>
    <t>631001-1</t>
  </si>
  <si>
    <t>223001-01</t>
  </si>
  <si>
    <t xml:space="preserve">Prefakturácia - vodné  - VÚB </t>
  </si>
  <si>
    <t>223001-02</t>
  </si>
  <si>
    <t xml:space="preserve">                                - DEL </t>
  </si>
  <si>
    <t>223001-03</t>
  </si>
  <si>
    <t xml:space="preserve">                                - LEDROV </t>
  </si>
  <si>
    <t>223001-06</t>
  </si>
  <si>
    <t>223001-11</t>
  </si>
  <si>
    <t xml:space="preserve">príjmy od občanov za opatrovateľskú službu </t>
  </si>
  <si>
    <t>223001-12</t>
  </si>
  <si>
    <t>223001-13</t>
  </si>
  <si>
    <t>223001-14</t>
  </si>
  <si>
    <t xml:space="preserve">za relácie v miestnom rozhlase </t>
  </si>
  <si>
    <t>223001-18</t>
  </si>
  <si>
    <t>Prefakturácia el.energie- Lesný komposes.Medné</t>
  </si>
  <si>
    <t xml:space="preserve">poplatky za TKR - prípojky </t>
  </si>
  <si>
    <t>Miestny poplatok za znečisťovanie ovzdušia</t>
  </si>
  <si>
    <t xml:space="preserve">Úroky z účtov finančného hospodárenia </t>
  </si>
  <si>
    <t xml:space="preserve">                                                                      školských jedální-potraviny</t>
  </si>
  <si>
    <t xml:space="preserve">Finančné operácie a nerozpočtované pohyby na účtoch </t>
  </si>
  <si>
    <t>Ostatné príjjmy-3% z výťažkov-zábavných hracích prístrojov</t>
  </si>
  <si>
    <t xml:space="preserve">Refundácia mzdy skladníka CO </t>
  </si>
  <si>
    <t>292019-03</t>
  </si>
  <si>
    <t>311-01</t>
  </si>
  <si>
    <t xml:space="preserve">Stavebný poriadok - spoločný úrad - obec Zubák </t>
  </si>
  <si>
    <t>311-02</t>
  </si>
  <si>
    <t xml:space="preserve">                                                  - Hor.Breznica </t>
  </si>
  <si>
    <t>311-03</t>
  </si>
  <si>
    <t>Správa OcÚ - portál obce</t>
  </si>
  <si>
    <t xml:space="preserve">                       </t>
  </si>
  <si>
    <t xml:space="preserve">                                                  - Dol.Breznica</t>
  </si>
  <si>
    <t>311-04</t>
  </si>
  <si>
    <t xml:space="preserve">                                                  - Lednica</t>
  </si>
  <si>
    <t>311-05</t>
  </si>
  <si>
    <t xml:space="preserve">                                                  - Kvašov </t>
  </si>
  <si>
    <t>311-06</t>
  </si>
  <si>
    <t xml:space="preserve">                                                  - Horovce</t>
  </si>
  <si>
    <t>Dotácia na prenesené kompetencie ZŠ LR-mzdy a bežné výdavky</t>
  </si>
  <si>
    <t xml:space="preserve">Dotácia na financovanie matriky </t>
  </si>
  <si>
    <t>ZŠ-Výdavky-potraviny z úhrad za stravu bez režijných nákl-RO nerozp-povol.prekročiť limit</t>
  </si>
  <si>
    <t>Dotácia-prenes.výkon-evidencia a registrácia obyvateľstva</t>
  </si>
  <si>
    <t>312001-313</t>
  </si>
  <si>
    <t>MŠ-Výdavky-potraviny z úhrad za stravu bez režijných nákl-RO nerozp-povol.prekročiť limit</t>
  </si>
  <si>
    <t>Dotácia-strava žiakov v hmotnej núdzi v MŠ</t>
  </si>
  <si>
    <t>Bežné príjmy spolu :</t>
  </si>
  <si>
    <t>Kapitálové príjmy</t>
  </si>
  <si>
    <t xml:space="preserve">Kapitálové príjmy </t>
  </si>
  <si>
    <t>Kapitálové príjmy spolu :</t>
  </si>
  <si>
    <t>Príjmové finančné operácie</t>
  </si>
  <si>
    <t>Príjm.fin. operácie-príjmy z transakcii s finanč.aktív.a pasív.</t>
  </si>
  <si>
    <t>Príjmové finančné operácie spolu :</t>
  </si>
  <si>
    <t>Rekapitulácia príjmov</t>
  </si>
  <si>
    <t xml:space="preserve">                        - výstroj</t>
  </si>
  <si>
    <t xml:space="preserve">                        - odchyt psov</t>
  </si>
  <si>
    <t xml:space="preserve">                        -stravné lístky</t>
  </si>
  <si>
    <t>Program 1 : Plánovanie, manažment a kontrola</t>
  </si>
  <si>
    <t>ram</t>
  </si>
  <si>
    <t>1.3.</t>
  </si>
  <si>
    <t>Program 4: Služby občanom</t>
  </si>
  <si>
    <t>Program 5 : Bezpečnosť, právo a poriadok</t>
  </si>
  <si>
    <t>5.2.</t>
  </si>
  <si>
    <t>5.1.</t>
  </si>
  <si>
    <t>5.3.</t>
  </si>
  <si>
    <t>Program 7 : Komunikácie a verejné priestranstvá</t>
  </si>
  <si>
    <t>Program 10 : Kultúra, šport</t>
  </si>
  <si>
    <t>10.1.</t>
  </si>
  <si>
    <t>Program 6 : Odpadové hospodárstvo</t>
  </si>
  <si>
    <t>6.1.</t>
  </si>
  <si>
    <t>5.4.</t>
  </si>
  <si>
    <t>Program 3 : Interné služby</t>
  </si>
  <si>
    <t>Program 2 : Propagácia a marketing</t>
  </si>
  <si>
    <t>2.1.</t>
  </si>
  <si>
    <t>Program 8 : Vzdelávanie</t>
  </si>
  <si>
    <t>Program 12 : Sociálne služby</t>
  </si>
  <si>
    <t>12.2.</t>
  </si>
  <si>
    <t>klasifi</t>
  </si>
  <si>
    <t>kácie</t>
  </si>
  <si>
    <t>MŠ SR-dotácia pre vých.a vzdel.predškolák.MŠ-orig.kompetencie</t>
  </si>
  <si>
    <t>v €</t>
  </si>
  <si>
    <t>Prenájom tenisových kurtov</t>
  </si>
  <si>
    <t>223001-10</t>
  </si>
  <si>
    <t>Prefakt.za geometric.plány-Cig.jarok-garáže a ostatné</t>
  </si>
  <si>
    <t>312001-16</t>
  </si>
  <si>
    <t>Záškoláctvo-rodinné prídavky</t>
  </si>
  <si>
    <t>312001-32</t>
  </si>
  <si>
    <t>Dotácia-strava žiakov v hmotnej núdzi v ZŠ</t>
  </si>
  <si>
    <t>312001-33</t>
  </si>
  <si>
    <t>Dotácia-škol.pomôcky žiakov v hmotnej núdzi v ZŠ</t>
  </si>
  <si>
    <t>Ostatná všeobecná prac.oblasť -odvody z dohôd</t>
  </si>
  <si>
    <t>Súdne a iné poplatky,popl.STK</t>
  </si>
  <si>
    <t>Kolkové známky</t>
  </si>
  <si>
    <t xml:space="preserve">                        - PHM</t>
  </si>
  <si>
    <t xml:space="preserve">                       -zákonné poistenie,havarijné-vozidlo</t>
  </si>
  <si>
    <t xml:space="preserve">                        -  kancel.potreby</t>
  </si>
  <si>
    <t xml:space="preserve">                       -  všeobecný material   </t>
  </si>
  <si>
    <t xml:space="preserve">                        - služobné motorové vozidlo, údržba </t>
  </si>
  <si>
    <t xml:space="preserve">Kanc.potreby - fin. z rozp.obce </t>
  </si>
  <si>
    <t>Prenes. výk.-ochrana prírody,ovzdušia,štát.vod.spr.-dotácia-na mzdy</t>
  </si>
  <si>
    <t>MŠ-výdavky z vlastných rozpočtových príjmov</t>
  </si>
  <si>
    <t xml:space="preserve">MŠ-Bežné výdavky na predškolskú výchovu-financované z MŠ SR </t>
  </si>
  <si>
    <t xml:space="preserve">ZŠ-ŠJ - originálne kompet.bež.výdavky fin.z rozp.obce-z podiel.daní obce </t>
  </si>
  <si>
    <t>ZŠ- ŠKD originálne kompet.bežné výdavky fin.z rozp.obce-z podiel.daní</t>
  </si>
  <si>
    <t xml:space="preserve">MŠ,ŠJ-origi.kompet.-bežné výdavky financ. z rozp.obce-z podiel.daní obce        </t>
  </si>
  <si>
    <t>Dotácia-škol.pomôcky žiakov v hmotnej núdzi v ZŠ-financ.zo ŠR</t>
  </si>
  <si>
    <t>09.6.0.1</t>
  </si>
  <si>
    <t xml:space="preserve">zálohy na služ. a vedľajšie poplatky - 20 b.j.I.etapa 248 Súhradka </t>
  </si>
  <si>
    <t xml:space="preserve">                                                       Bežné príjmy</t>
  </si>
  <si>
    <t>Funkčná a ekonomická klasifikácia výdavkov , v eurách</t>
  </si>
  <si>
    <t xml:space="preserve">                       - telefónne poplatky , </t>
  </si>
  <si>
    <t>637005-01</t>
  </si>
  <si>
    <t xml:space="preserve">                       - nájomné byty - 20 b.j.II.etapa - Súhradka č.247</t>
  </si>
  <si>
    <t>637005-07</t>
  </si>
  <si>
    <t>Očkovanie psov v obci-poplatok</t>
  </si>
  <si>
    <t>Úver 20 b.j.č.248-ŠFRB-úroky z úveru</t>
  </si>
  <si>
    <t>Splátka úveru ŠFRB-výstavba OS 20 bj.II.et.TV č.247-istina</t>
  </si>
  <si>
    <t xml:space="preserve">       - H.Hôrka - el.energia,voda </t>
  </si>
  <si>
    <t xml:space="preserve">                              -všeobecný materiál,kancel.potreby,vrecia</t>
  </si>
  <si>
    <t>20b.j II.et.Súhradka č.247 - nájomné byty - el.energia</t>
  </si>
  <si>
    <t>Opatrov.služba-poistné za opatrovateľky</t>
  </si>
  <si>
    <t>Posudkový lekár-odmena a dohodu-opatrovateľská služba</t>
  </si>
  <si>
    <t xml:space="preserve"> B) NEDAŇOVÉ PRÍJMY </t>
  </si>
  <si>
    <t xml:space="preserve">I. Príjmy z podnikania </t>
  </si>
  <si>
    <t>II. Príjmy z vlastníctva majetku</t>
  </si>
  <si>
    <t xml:space="preserve">III. Administratívne a iné poplatky a platby </t>
  </si>
  <si>
    <t xml:space="preserve">1.  Administratívne  poplatky  </t>
  </si>
  <si>
    <t>2. Poplatky a platby z nepriem.a náhod.predaja a služieb</t>
  </si>
  <si>
    <t xml:space="preserve">3.  Ďalšie administratívne poplatky a platby </t>
  </si>
  <si>
    <t xml:space="preserve">III.  Úroky z domácich pôžičiek a vkladov </t>
  </si>
  <si>
    <t xml:space="preserve">IV.  Iné nedaňové príjmy </t>
  </si>
  <si>
    <t>1.  Ostatné príjmy</t>
  </si>
  <si>
    <t>C)  GRANTY a TRANSFERY</t>
  </si>
  <si>
    <t>I.  Tuzemské bežné  granty</t>
  </si>
  <si>
    <t xml:space="preserve">II.  Transfery v rámci verejnej správy </t>
  </si>
  <si>
    <t>Bežné výdavky podľa programov</t>
  </si>
  <si>
    <t xml:space="preserve"> A)  DAŇOVÉ PRÍJMY </t>
  </si>
  <si>
    <t xml:space="preserve">Kancel. potreby - fin. zo ŠR </t>
  </si>
  <si>
    <t>Stavebný poriadok-telef.popl-z  rozp.obce</t>
  </si>
  <si>
    <t>Podprogram 1.3: Kontrolór, audit</t>
  </si>
  <si>
    <t>8.1.</t>
  </si>
  <si>
    <t>8.2.</t>
  </si>
  <si>
    <t>8.3.</t>
  </si>
  <si>
    <t>8.4.</t>
  </si>
  <si>
    <t>Podprogram 7.1: Miestne komunikácie</t>
  </si>
  <si>
    <t>7.1.</t>
  </si>
  <si>
    <t>4.2.</t>
  </si>
  <si>
    <t>4.3.</t>
  </si>
  <si>
    <t>4.4.</t>
  </si>
  <si>
    <t>ZŠ-výdavky z vlastných rozpočtových príjmov</t>
  </si>
  <si>
    <t>Program 9 : Rekonštrukcia, modernizácia a ostatné akcie investičného charakteru</t>
  </si>
  <si>
    <t>9.1.</t>
  </si>
  <si>
    <t>12.1.</t>
  </si>
  <si>
    <t>3.1.</t>
  </si>
  <si>
    <t>Program 11 : Verejná zeleň a všeobecná pracovná činnosť</t>
  </si>
  <si>
    <t>1.7.</t>
  </si>
  <si>
    <t>rozpočtu</t>
  </si>
  <si>
    <t>Obecná polícia-mzdové náklady na 2 pracovníkov</t>
  </si>
  <si>
    <t>1.1.</t>
  </si>
  <si>
    <t>1.4.</t>
  </si>
  <si>
    <t>Podprogram 10.1: Družba Skalité</t>
  </si>
  <si>
    <t>Program 10 : Kultúra, šport, zdravotníctvo</t>
  </si>
  <si>
    <t>Podprogram 10.2: Zdravotníctvo</t>
  </si>
  <si>
    <t>10.2.</t>
  </si>
  <si>
    <t>Podprogram 10.3: Financovanie kultúrnych a športových aktivít v obci</t>
  </si>
  <si>
    <t>10.3.</t>
  </si>
  <si>
    <t>Podprogram 10.4: Kultúrne a športové činnosti v obci,vianočná výzdoba</t>
  </si>
  <si>
    <t>10.4.</t>
  </si>
  <si>
    <t>Podprogram 10.5: Ostatné kultúrne činnosti</t>
  </si>
  <si>
    <t>1.6.</t>
  </si>
  <si>
    <t>1.8.</t>
  </si>
  <si>
    <t>Bežné príjmy spolu:</t>
  </si>
  <si>
    <t>Kapitálové príjmy spolu:</t>
  </si>
  <si>
    <t>Príjmové finančné operácie spolu:</t>
  </si>
  <si>
    <t>Bežné výdavky podľa programov spolu :</t>
  </si>
  <si>
    <t>Kapitálové výdavky podľa programov</t>
  </si>
  <si>
    <t>Kapitálové výdavky  podľa programov spolu :</t>
  </si>
  <si>
    <t>Výdavkové finančné operácie podľa programov</t>
  </si>
  <si>
    <t>Výdavkové finančné operácie podľa programov spolu :</t>
  </si>
  <si>
    <t>Kapitálové výdavky podľa programov spolu :</t>
  </si>
  <si>
    <t>Rozpočtové výdavky podľa programov spolu</t>
  </si>
  <si>
    <t>Rozpočtové príjmy spolu</t>
  </si>
  <si>
    <t>8.5.</t>
  </si>
  <si>
    <t>10.5.</t>
  </si>
  <si>
    <t>1.2.</t>
  </si>
  <si>
    <t>Podprogram 1.2: Obecná rada, obecné zastupiteľstvo, zástupca starostu, komisie</t>
  </si>
  <si>
    <t xml:space="preserve">Dane z príjmov, ziskov a kapitálového majetku od FO,PO </t>
  </si>
  <si>
    <t xml:space="preserve">            </t>
  </si>
  <si>
    <t>Podprogram 1.1: Činnosť a prevádzka obecného úradu</t>
  </si>
  <si>
    <t xml:space="preserve">              </t>
  </si>
  <si>
    <t>Podprogram 4.2: Matrika</t>
  </si>
  <si>
    <t>Čerpačka-kanalizácia Družstevná-elektrická energia</t>
  </si>
  <si>
    <t>637011-03</t>
  </si>
  <si>
    <t>637012-01</t>
  </si>
  <si>
    <t>Podprogram 4.3: Registrácia a evidencia obyvateľstva</t>
  </si>
  <si>
    <t>Podprogram 1.4: ŠFRB, úvery, úroky</t>
  </si>
  <si>
    <t>Podprogram 5.1: Civilná ochrana</t>
  </si>
  <si>
    <t>MŠ-vlastné rozpočtové príjmy-zahrnuté v rozpočte MŠ</t>
  </si>
  <si>
    <t>Podprogram 5.2: Obecná polícia</t>
  </si>
  <si>
    <t>Podprogram 5.3: Požiarna ochrana</t>
  </si>
  <si>
    <t>Podprogram 4.4: Stavebný poriadok, pozemné komunikácie a vyvlastň.konanie</t>
  </si>
  <si>
    <t>Podprogram 6.1: Zber a likvidácia odpadu</t>
  </si>
  <si>
    <t>Podprogram 5.4: Verejné osvetlenie</t>
  </si>
  <si>
    <t>Podprogram 3.1: Bývanie a občianska vybavenosť</t>
  </si>
  <si>
    <t>Podprogram 2.1: Mediálne služby, televízny kábel.rozvod a miestny rozhlas</t>
  </si>
  <si>
    <t xml:space="preserve">                  </t>
  </si>
  <si>
    <t>Podprogram 1.6: Členstvo obce v združeniach</t>
  </si>
  <si>
    <t>Podprogram 8.1: Materská škola s právnou subjektivitou</t>
  </si>
  <si>
    <t xml:space="preserve">                  - reprezentačné, propagačné mater.,  </t>
  </si>
  <si>
    <t xml:space="preserve">Zeleň - PHM, oleje, kosenie smetiska, parku </t>
  </si>
  <si>
    <t>OcÚ-odplata za stravenky</t>
  </si>
  <si>
    <t xml:space="preserve">Správa OcU-sociálne-dohoda o prac.činnosti </t>
  </si>
  <si>
    <t>Správa OcU-sociálne-odvody z dohody o prac.činn.</t>
  </si>
  <si>
    <t xml:space="preserve">           - kanc.potreby- z rozpočtu obce </t>
  </si>
  <si>
    <t xml:space="preserve">           - údržba a aktualizácia programu-z rozpočtu obce</t>
  </si>
  <si>
    <t xml:space="preserve">CO- odvody z dohody- skladníka </t>
  </si>
  <si>
    <t>PHM-kosenie starej Skládky TKO Podstránie</t>
  </si>
  <si>
    <t>Budova INFO-Námestie-elektrická energia</t>
  </si>
  <si>
    <t>Budova INFO-Námestie-plyn</t>
  </si>
  <si>
    <t>Budova Info-WC a fontána Námestie Led.Rovne-vodné, stočné</t>
  </si>
  <si>
    <t>Podprogram 8.2: Základná  škola s právnou subjektivitou</t>
  </si>
  <si>
    <t>Podprogram 8.3: Školská jedáleň pri ZŠ</t>
  </si>
  <si>
    <t>Podprogram 8.4: Voľnočasové zariadenie ŠKD pri ZŠ</t>
  </si>
  <si>
    <t>Podprogram 1.7: Školenia</t>
  </si>
  <si>
    <t>Podprogram 12.1: Pomoc seniorom a občanom v hmotnej núdzi</t>
  </si>
  <si>
    <t>Podprogram 12.2: Opatrovateľská služba</t>
  </si>
  <si>
    <t>Podprogram 9.1: Realizácia akcií investičného charakteru</t>
  </si>
  <si>
    <t>Podprogram 1.8: ŠFRB,úvery- istina, pôžička od SEWONu</t>
  </si>
  <si>
    <t xml:space="preserve"> - nájomné za priestory ObP,nájom priestorov na cvič.streľbu</t>
  </si>
  <si>
    <t xml:space="preserve">Kód zdroja 111- finančné prostriedky poskytnuté zo štátneho rozpočtu prostredníctvom transferov </t>
  </si>
  <si>
    <t xml:space="preserve">Kód zdroja 52- prijaté bankové úvery obcou a ich čerpanie vo výdavkoch </t>
  </si>
  <si>
    <t>221004-07</t>
  </si>
  <si>
    <t>Správne poplatky-malý zdroj znečistenia</t>
  </si>
  <si>
    <t>Prefakturácia-  odpredaj smetných nádob</t>
  </si>
  <si>
    <t>312012-013</t>
  </si>
  <si>
    <t>312012-133</t>
  </si>
  <si>
    <t>312012-153</t>
  </si>
  <si>
    <t>312012-253</t>
  </si>
  <si>
    <t>312012-263</t>
  </si>
  <si>
    <t>312012-373</t>
  </si>
  <si>
    <t>312012-393</t>
  </si>
  <si>
    <t>312012-48</t>
  </si>
  <si>
    <t>Funkčná a ekonomická klasifikácia príjmov , v eurách</t>
  </si>
  <si>
    <t>Usmernenie ku kódovaniu zdrojov pri uskutočnených príjmoch a výdavkoch rozpočtových</t>
  </si>
  <si>
    <t>OcÚ-nemoc.dávky do 10 dní</t>
  </si>
  <si>
    <t xml:space="preserve">         -putovný pohár-súťaže</t>
  </si>
  <si>
    <t>Rekonštr.sústavy verejného osvetlenia Súhr.Majer-poistenie stavby</t>
  </si>
  <si>
    <t>637015-55</t>
  </si>
  <si>
    <t>Slovenský rybár.zväz  LR-príspevok na činnosť-materiál,tlačivá-ryb.lístky</t>
  </si>
  <si>
    <t>KD Medné-opravy a údržba</t>
  </si>
  <si>
    <t xml:space="preserve">KD   Medné  - el.energia,voda, </t>
  </si>
  <si>
    <t xml:space="preserve">zálohy na služby a vedľajšie poplatky - 20 b.j.II.etapa č.247, Súhradka </t>
  </si>
  <si>
    <t>223001-35</t>
  </si>
  <si>
    <t>223001-36</t>
  </si>
  <si>
    <t>DCA-prefakturácia nákl. na vodu vo VS č.4 Majerská</t>
  </si>
  <si>
    <t>223001-58</t>
  </si>
  <si>
    <t>Dotácia-pre ZŠ-na žiakov zo soc.znevýhod.prostredia</t>
  </si>
  <si>
    <t>Obv.ban.úrad-z vyť.ner.surovín-DP Beluša</t>
  </si>
  <si>
    <t xml:space="preserve">Zeleň - plyn,uhlie </t>
  </si>
  <si>
    <t xml:space="preserve">Správa OcÚ - zákon.poist.vozidiel,poist.osôb vo vozidle </t>
  </si>
  <si>
    <t xml:space="preserve">                 - údržba výpočtovej techniky </t>
  </si>
  <si>
    <t>636001-03</t>
  </si>
  <si>
    <t>Prenájom poštového priečinka</t>
  </si>
  <si>
    <t xml:space="preserve">Poštové služby-doručenky,financ. z rozpočtu obce   </t>
  </si>
  <si>
    <t xml:space="preserve">Poštové služby-doručenky za okolité obce fin.z refundácii obcí-k prefakturácií </t>
  </si>
  <si>
    <t>Mesto Púchov-financovanie záujmového vzdelávania-CVČ-príspevok z rozpočtu obce</t>
  </si>
  <si>
    <t>642015-01</t>
  </si>
  <si>
    <t>Zeleň-nemoc.dávky do 10 dní</t>
  </si>
  <si>
    <t xml:space="preserve">Poplatky bankám-za vedenie účtov,poskyt.údajov pre audit </t>
  </si>
  <si>
    <t>631001-02</t>
  </si>
  <si>
    <t xml:space="preserve">           - cestovné náhrady-školenie </t>
  </si>
  <si>
    <t xml:space="preserve">           -poplatky za školenie-z rozp.obce</t>
  </si>
  <si>
    <t>01,6,0</t>
  </si>
  <si>
    <t>651002-07</t>
  </si>
  <si>
    <t xml:space="preserve">                       - popl.za STK,kolky</t>
  </si>
  <si>
    <t>ZŠ-vlastné rozpočtové príjmy-zahrnuté v rozpočte ZŠ-</t>
  </si>
  <si>
    <t>/ŠDK,úroky,nájom,režij.nákl-cudzí stravníci/</t>
  </si>
  <si>
    <t>ZŠ-príjmy  za stravu bez režijných nákl-RO nerozpočtované-povol.prekročiť limit</t>
  </si>
  <si>
    <t>MŠ-príjmy za stravu bez režijných nákl-RO nerozpočtované-povol.prekročiť limit</t>
  </si>
  <si>
    <t>Nenormatívne bež. výdavky - pre ZŠ-žiaci zo soc.znevýhod.prostredia-fin.ŠR</t>
  </si>
  <si>
    <t>Staveb.poriadok-cestovné na školenie</t>
  </si>
  <si>
    <t>Stavebný poriadok-školenie,semináre</t>
  </si>
  <si>
    <t>634004-3</t>
  </si>
  <si>
    <t>Bezpečnostno-technické služby</t>
  </si>
  <si>
    <t>633016-01</t>
  </si>
  <si>
    <t>Mierové slávnosti-zabezpečenie zdravotnej služby</t>
  </si>
  <si>
    <t>634004-02</t>
  </si>
  <si>
    <t>637015-47</t>
  </si>
  <si>
    <t>Zakrytie a rekultiv.skládky TKO-poistenie majetku po kolaudácii</t>
  </si>
  <si>
    <t>06,2,0</t>
  </si>
  <si>
    <t>632001-08</t>
  </si>
  <si>
    <t>Kód zdroja 43 - príjmy z predaja majetku obce a následné použitie týchto prostriedkov na uskutočnené kapitálové výdavky</t>
  </si>
  <si>
    <t>Vým.stanica č.4-Majerská-zrážk.voda-k prefakturácii</t>
  </si>
  <si>
    <t>20 b.j.II.etapa č.247-materiál na opravy</t>
  </si>
  <si>
    <t>634004-03</t>
  </si>
  <si>
    <t>OS 20 bj-I.et.č.248-rozúčtovanie nájomného</t>
  </si>
  <si>
    <t>OS 20 bj-II.et.aTV č.247-rozúčtovanie nájomného</t>
  </si>
  <si>
    <t>20 b.j.I.etapa č.248 -poistenie budovy- živelné</t>
  </si>
  <si>
    <t>637015-02</t>
  </si>
  <si>
    <t>20 b.j.II.etapa č.247 -poistenie budovy- živelné</t>
  </si>
  <si>
    <t>63315-04</t>
  </si>
  <si>
    <t xml:space="preserve">Kultúra šport-prepravné futbalisti </t>
  </si>
  <si>
    <t>636002-04</t>
  </si>
  <si>
    <t>SEZ-Nájomné za podperné body TKR na stĺpoch osvetlenia</t>
  </si>
  <si>
    <t xml:space="preserve">obradná sieň - kvety na sobáše,material </t>
  </si>
  <si>
    <t>11H</t>
  </si>
  <si>
    <t>Spotreba el.energie, záloha na obdobie -polročne</t>
  </si>
  <si>
    <t>Megawaste-Uloženie odpadu na novú skládku Podstránie v kalendár.roku</t>
  </si>
  <si>
    <t>Verej.osvetl.-el.merania-poplatky,aktivácia</t>
  </si>
  <si>
    <t>Slov.pozemk.fond-prenájom pozemkov,zariadení</t>
  </si>
  <si>
    <t>Ledrov - preučt.vodného za cintoríny,smetisko</t>
  </si>
  <si>
    <t>účast.poplatky za školenie zamestnancov,semináre</t>
  </si>
  <si>
    <t xml:space="preserve">                       - deň úcty k starším, MDŽ</t>
  </si>
  <si>
    <t>22003-01</t>
  </si>
  <si>
    <t>Pokuty uložené obecnou políciou-odvod obci</t>
  </si>
  <si>
    <t>dotácia ZŠ na úhradu dopravného žiakom</t>
  </si>
  <si>
    <t>Klub dôchodcov LR - el.energia</t>
  </si>
  <si>
    <t xml:space="preserve">           - odvody do fondov financ. zo ŠR</t>
  </si>
  <si>
    <t xml:space="preserve">Správa OcÚ - PHM, oleje </t>
  </si>
  <si>
    <t>Pod</t>
  </si>
  <si>
    <t>prog</t>
  </si>
  <si>
    <t>212003-12</t>
  </si>
  <si>
    <t>Prenájom budov - Ledrov ( zdravotné str., Ledrov, Dom služieb) - nájomná zmluva</t>
  </si>
  <si>
    <t>642007-02</t>
  </si>
  <si>
    <t>Ledrov -  (50% náklady  cintorín. služby a budova Ledrov ), dľa zmluvy</t>
  </si>
  <si>
    <t>212003-04</t>
  </si>
  <si>
    <t>Kúpalisko -elektrická energia</t>
  </si>
  <si>
    <t>635006-05</t>
  </si>
  <si>
    <t>Družba Skalité-autobus, futbalisti,</t>
  </si>
  <si>
    <t>08,6,0</t>
  </si>
  <si>
    <t>10,2,0</t>
  </si>
  <si>
    <t>10,7,0</t>
  </si>
  <si>
    <t>Banka zrážková daň</t>
  </si>
  <si>
    <t>20 b.j.I.etapa č.248 -oprava budovy, výmena meračov, maliar.práce</t>
  </si>
  <si>
    <t>63506-10</t>
  </si>
  <si>
    <t>OS 20 bj-II.et.aTV č.247-oprava budovy</t>
  </si>
  <si>
    <t>20 b.j.I.etapa č.248 -servis programového vybavenia-k roč.zúčtovaniu-software bytový</t>
  </si>
  <si>
    <t>20 b.j.I.etapa č.247 -servis programového vybavenia-k roč.zúčtovaniu-software bytový</t>
  </si>
  <si>
    <t>637011-05</t>
  </si>
  <si>
    <t>ŠFRB č.247-revízie budovy-nájomné byty</t>
  </si>
  <si>
    <t>ŠFRB č.248-revízie budovy-nájomné byty</t>
  </si>
  <si>
    <t xml:space="preserve">Správa OcÚ - pošt.služby,známky, rozvoz letákov </t>
  </si>
  <si>
    <t>Kód zdroja 11H - finančné prostriedky získané z darov, grantov a ich použitie vo výdavkoch</t>
  </si>
  <si>
    <t>09.6.0.2</t>
  </si>
  <si>
    <t>Vianočné posedenie s dôchodcami-darčeky, strava, hudba</t>
  </si>
  <si>
    <t>Jednota dôchodcov HH-príspevok z rozpočtu na bežné výdavky</t>
  </si>
  <si>
    <t xml:space="preserve">                              -školenie</t>
  </si>
  <si>
    <t>Autobusové zastávky 4 -poistenie</t>
  </si>
  <si>
    <t>Rekonštr.námestia LR-poistenie stavby po kolaudácií/INFOcentrum,zastávky,lavičky/</t>
  </si>
  <si>
    <t>212002-4</t>
  </si>
  <si>
    <t xml:space="preserve">z prenajatých pozemkov,ČILINGOVÁ-ZMRZLINA  </t>
  </si>
  <si>
    <t>212002-01</t>
  </si>
  <si>
    <t>212003-13</t>
  </si>
  <si>
    <t>Prenájom zasadačky Ledrov</t>
  </si>
  <si>
    <t>212003-14</t>
  </si>
  <si>
    <t>Megawaste-prenájom starej skládky TKO</t>
  </si>
  <si>
    <t>223001-62</t>
  </si>
  <si>
    <t>312001-59</t>
  </si>
  <si>
    <t>312012-59</t>
  </si>
  <si>
    <t>PK-ZŠ-príspevok na učebnice-nenormatívne</t>
  </si>
  <si>
    <t>312-88</t>
  </si>
  <si>
    <t>PK-ZŠ-asistent učiteľa-dotácia na mzdy</t>
  </si>
  <si>
    <t xml:space="preserve">Zeleň - všeobecný materiál, pracovné náradie </t>
  </si>
  <si>
    <t xml:space="preserve">Správa OcÚ  - kanc.potreby, OZ-plánov.kalendáre </t>
  </si>
  <si>
    <t xml:space="preserve">                      - kanc.papier </t>
  </si>
  <si>
    <t>Inzercia na predaj nehnuteľností, výber.konanie-prac.miesta</t>
  </si>
  <si>
    <t>637003-01</t>
  </si>
  <si>
    <t>Ozvučenie a videoprojekcia-OZ</t>
  </si>
  <si>
    <t>637005-03</t>
  </si>
  <si>
    <t>Ostatné geodetic.práce nesúvis.s výstavbou</t>
  </si>
  <si>
    <t>637006-03</t>
  </si>
  <si>
    <t>Posudky,revízie</t>
  </si>
  <si>
    <t>Spoluúčasť obce na poistných udalostiach</t>
  </si>
  <si>
    <t>637026-02</t>
  </si>
  <si>
    <t>01,1,1</t>
  </si>
  <si>
    <t xml:space="preserve">           - tlačivá </t>
  </si>
  <si>
    <t xml:space="preserve">                       -nemoc.dávky do 10 dní</t>
  </si>
  <si>
    <t>Požiar.ochrana LR-občerstvenie pre deti na MDD</t>
  </si>
  <si>
    <t>637001-01</t>
  </si>
  <si>
    <t>DHZ LR-školenie členov HJ</t>
  </si>
  <si>
    <t>DHZ HH-školenie členov HJ</t>
  </si>
  <si>
    <t>PZ H.Hôrka-Popl. za STK</t>
  </si>
  <si>
    <t>Stavebný poriadok-tlačivá, publikácie</t>
  </si>
  <si>
    <t xml:space="preserve">Dopravné značenie v obci-opravy a doplnenie,zrkadlo </t>
  </si>
  <si>
    <t>Prepravné občanov-dofinancovanie  autobus. spoja Medné-dľa zmluvy</t>
  </si>
  <si>
    <t xml:space="preserve">Mierové slávnosti,tlač fotodokument, občerstvenie pre hostí a futbalistov   </t>
  </si>
  <si>
    <t xml:space="preserve">Mierové slávnosti-prenájom  nafuk, atrakcí a ozvučenie </t>
  </si>
  <si>
    <t xml:space="preserve">                              -  telefonne poplatky </t>
  </si>
  <si>
    <t>Služobný byt-kaštiel 71-el.energia</t>
  </si>
  <si>
    <t xml:space="preserve">Znalecké posudky -usporiadanie vlastníckych práv </t>
  </si>
  <si>
    <t>Style Karate Lednické Rovne-príspevok-nákup šport.súpravy, kimoná</t>
  </si>
  <si>
    <t>633006-07</t>
  </si>
  <si>
    <t>Slov.zväz protifašis-bojov.LR-príspevok</t>
  </si>
  <si>
    <t>Style Karate Lednické Rovne-príspevok-prenájom telocvične-na učilišti</t>
  </si>
  <si>
    <t>KD HH-voda,el.energ., vrátane prevádzky obchodu potravín</t>
  </si>
  <si>
    <t>KD HH-uhlie, drevo</t>
  </si>
  <si>
    <t>636001-07</t>
  </si>
  <si>
    <t>Slovenský pozemkový fond-prenájom futbal.ihriska pri Lesoch</t>
  </si>
  <si>
    <t>Prenájom zariadenia pre deti k MDD-hrady</t>
  </si>
  <si>
    <t xml:space="preserve">                            - mikroregiónu, APS, asoc.prednost.matrika</t>
  </si>
  <si>
    <t>09,1,1,1</t>
  </si>
  <si>
    <t xml:space="preserve">Rona LR-nákup budovy MŠ  a pozemkov-na splátky </t>
  </si>
  <si>
    <t xml:space="preserve">Záškoláctvo-rodinné prídavky-potraviny -fin.zo ŠR SR-obec, dávka v HN </t>
  </si>
  <si>
    <t>Nenormatívne bežné výdavky - ZŠ-na nákup učebníc</t>
  </si>
  <si>
    <t>Nenormatívne bežné výdavky - ZŠ-asistent učiteľa</t>
  </si>
  <si>
    <t>Nenormatívne bežné výdavky - ZŠ-odchodné do dôchodku</t>
  </si>
  <si>
    <t>Boxklub LR-prenájom priestorov KD LR</t>
  </si>
  <si>
    <t xml:space="preserve">Príspevok darcom krvi-kvety, občerstvenie </t>
  </si>
  <si>
    <t>Deratizácia verejných priestranstiev v obci</t>
  </si>
  <si>
    <t>PK-ZŠ-odchodné do dôchodku-dotácia</t>
  </si>
  <si>
    <t xml:space="preserve">                                     - VARES, odberné miesta-e.energia TKR</t>
  </si>
  <si>
    <t>Ostat.všeobec.prac.oblasť -dohody,kurič,správcovia KD,BOZP</t>
  </si>
  <si>
    <t>Prefakturácia-plyn, voda a el.energia-INFOcentrum LR</t>
  </si>
  <si>
    <t>Kód zdroja 1318- prebytok hospodárenia za uplynulý rok-nevyčerpané dotácie</t>
  </si>
  <si>
    <t>Kód zdroja 46- iné zdroje-prebytok hospodárenia za uplynulý rok</t>
  </si>
  <si>
    <t xml:space="preserve">                       - jeden služobný byt</t>
  </si>
  <si>
    <t>Prefakturácia-znalecké posudky pri predaj kolkov</t>
  </si>
  <si>
    <t>Stavebný poriad-dofinanc.od obce Kvašov -nedoplatky-dľa spl.kalendára</t>
  </si>
  <si>
    <t xml:space="preserve">Delimit.výdav.-stavebný poriadok,vyvlast.konan.-dotácia -PK </t>
  </si>
  <si>
    <t>Delimit.výdavkov-pozemné komunikácie-dotácia na mzdy-PK</t>
  </si>
  <si>
    <t>Ledrov spol s ro.o. LR-splátka návratnej pôžičky z rozp.obce</t>
  </si>
  <si>
    <t>Poskytovanie právnych služieb-Legal point, Urbáni a partners</t>
  </si>
  <si>
    <t>MŠ-HN strava, školské pomôcky</t>
  </si>
  <si>
    <t>Jednorázové dávky pre starých občanov a mladé rodiny v HN</t>
  </si>
  <si>
    <t>312012-89</t>
  </si>
  <si>
    <t>PK-ZŠ-príspevok na lyžiarsky kurz-dotácia</t>
  </si>
  <si>
    <t>312012-90</t>
  </si>
  <si>
    <t>PK-ZŠ-príspevok na školu v prírode-dotácia</t>
  </si>
  <si>
    <t>Nenormatívne bežné výdavky - ZŠ-lyžiarsky kurz-príspevok</t>
  </si>
  <si>
    <t>Nenormatívne bežné výdavky - ZŠ-škola v prírode-príspevok</t>
  </si>
  <si>
    <t>Dotácia-prenes.výkon-register adries -dotácia z MV SR-za úkony</t>
  </si>
  <si>
    <t>Register adries-kanc.potreby, za úkony, z dotácie - MV SR</t>
  </si>
  <si>
    <t>Rekonštrukcia budovy mater.školy-realizácia/95%EFRR a ŠR/</t>
  </si>
  <si>
    <t>Projektová dokumentácia-Rekonštrukcia budovy Kaštieľ č.71</t>
  </si>
  <si>
    <t>Rozšírenie budovy MŠ LR-projektová dokumentácia</t>
  </si>
  <si>
    <t>Material-na opravy v obci, inf.tabule</t>
  </si>
  <si>
    <t>637004-01</t>
  </si>
  <si>
    <t>20 b.j.II.etapa č.247-deratizácia v budove</t>
  </si>
  <si>
    <t>20 b.j.II.etapa č.248-deratizácia v budove</t>
  </si>
  <si>
    <t>Správa OcÚ - kanc.stolička a inter.vybavenie</t>
  </si>
  <si>
    <t>Zeleň-nákup techniky,píla,kosačka,žaba,aku,Wap</t>
  </si>
  <si>
    <t>312001-07</t>
  </si>
  <si>
    <t>Dobr.požiar.ochr.SR-dotácia na vybavenie DHZ LR</t>
  </si>
  <si>
    <t>312002-01</t>
  </si>
  <si>
    <t>Recyklačný fond-príjem za triedenie odpadu</t>
  </si>
  <si>
    <t>212003-014</t>
  </si>
  <si>
    <t>Prima LR -prenájom priestorov</t>
  </si>
  <si>
    <t>223001-63</t>
  </si>
  <si>
    <t>292019-01</t>
  </si>
  <si>
    <t>322002-01</t>
  </si>
  <si>
    <t>Awiso-nájomné za auomat-cintorín</t>
  </si>
  <si>
    <t>212003-015</t>
  </si>
  <si>
    <t>212003-016</t>
  </si>
  <si>
    <t>Obč.združ.Fitklub LR-záloh.platby na energie-z nájmu za nebyt.priestory</t>
  </si>
  <si>
    <t>223001-65</t>
  </si>
  <si>
    <t>Slovenská sporiteľňa  LR-záloh.platby na energie-z nájmu za nebyt.priestory</t>
  </si>
  <si>
    <t>312012-143</t>
  </si>
  <si>
    <t>312012-793</t>
  </si>
  <si>
    <t>312012-01</t>
  </si>
  <si>
    <t>NFP z EFRR-Rekonštrukcia budovy MŠ LR-projekt, energ.audit-bežné príjmy</t>
  </si>
  <si>
    <t>Obec.zastupit., OR, komisie-odvody do fondov z odmien</t>
  </si>
  <si>
    <t>Obec.zastupit.,OR- odmeny poslanci, komisie-odmeny</t>
  </si>
  <si>
    <t>651002-06</t>
  </si>
  <si>
    <t>Úroky-Terminovaný úver-refinancované istiny- v Prima banke</t>
  </si>
  <si>
    <t>Zeleň-školenia na pracovné stroje</t>
  </si>
  <si>
    <t>821005-06</t>
  </si>
  <si>
    <t>Terminovaný úver-refinancovaný-splátka istiny</t>
  </si>
  <si>
    <t>PZ L.Rovne - vybavenie, všeobecný materiál z prostr.ŠR</t>
  </si>
  <si>
    <t xml:space="preserve">                   - odvody z dohôd</t>
  </si>
  <si>
    <t>Fitklub LR-energie</t>
  </si>
  <si>
    <t>Style Karate Lednické Rovne-príspevok-na ubytovanie-súťaž</t>
  </si>
  <si>
    <t>Slov.červ.kríž-príspevok na nákup kvetín pre dárcov krvi</t>
  </si>
  <si>
    <t>633004-01</t>
  </si>
  <si>
    <t>Monitorovacie posudky-stará skládka-Rekultivácia</t>
  </si>
  <si>
    <t>Hasiace prístroje do budov vo vlast.obce</t>
  </si>
  <si>
    <t>Poplatok za povolenie zábavných hracích prístrojov v obci / 2 automaty/</t>
  </si>
  <si>
    <t>Služby dodávateľ.spôsobom-za zneškod.elektroodpadu</t>
  </si>
  <si>
    <t>R-2482</t>
  </si>
  <si>
    <t>Pokuty uložené Okresným úradom PB-odvod obci</t>
  </si>
  <si>
    <t>Uvítanie detí do života,uvítanie prvákov, MDD a iné akcie</t>
  </si>
  <si>
    <t>Cintorín.služby - odmeny na dohodu-riešené cez komisie OZ</t>
  </si>
  <si>
    <t>Zníženie energ.náročnosti bud. MŠ-exter.manažment, inf.putače-fin.z /EFRR</t>
  </si>
  <si>
    <t>Zníženie energ.náročnosti bud. MŠ-exter.manažment, inf.putače/fin.z rozp.obce</t>
  </si>
  <si>
    <t>na r.2017</t>
  </si>
  <si>
    <t>Občian.združenie FITklub LR-príspevok na na podporu šport.klubu</t>
  </si>
  <si>
    <t>GP-cesta ku sklkádke TKO,cesta II/507,zámena pozemkov s TSK</t>
  </si>
  <si>
    <t>Projekt pre ÚK Chodník ul.Sv.Anny vrátane polohop.a výškop.,GP-odd.pozemkov</t>
  </si>
  <si>
    <t>711001-02</t>
  </si>
  <si>
    <t>Kúpa pozemkov pod cestou Ul.Medová LR</t>
  </si>
  <si>
    <t>Rekonštrukcia chodníka pri cintoríne LR-realizácia stavby</t>
  </si>
  <si>
    <t>Prístrešok ku kultúrnemu domu Medné-realizácia</t>
  </si>
  <si>
    <t>Modernizácia zberného dvora v LR-nákup strojov a rekonštr. Stavby-fin. zo ŠR a EF</t>
  </si>
  <si>
    <t>NFP z fondu život.prostr.SR-Modern.zberného dvora LR-nákup strojov a rekonš</t>
  </si>
  <si>
    <t xml:space="preserve">Nákup smetných nádob-popolníc,  </t>
  </si>
  <si>
    <t>Nákup nádob na triedený zber</t>
  </si>
  <si>
    <t>Nákup kompostérov pre IBV-I.etapa</t>
  </si>
  <si>
    <t>Moderniz.zberného dvora LR-GP-pred a porealizažné-finan. z obce</t>
  </si>
  <si>
    <t>Zberný dvor-búracie práce a likvidácia odpadu</t>
  </si>
  <si>
    <t>Výsadba zelene/garáže Majer,Uhrovec-detské ihrisko,Námestie slobody/</t>
  </si>
  <si>
    <t>Oriezanie drevín na cintoríne LR-II.etapa,oriezanie drevín nad chodníkmi v parku</t>
  </si>
  <si>
    <t>Kultúr. aktivity v obci/MDD,MDŽ,Let.sláv,Víkend otv.park a záhr.,Mich.hody,Mart.ples,Mikuláš,Silvester/</t>
  </si>
  <si>
    <t>MK SR-Celoštátna súťažná prehliadka malých dych.hudieb-dotácia</t>
  </si>
  <si>
    <t>MK SR-Celoštátna súťažná prehliadka malých dych.hudieb-výdavky fin zo ŠR</t>
  </si>
  <si>
    <t xml:space="preserve">Budova VS č.1405, a VS č.1404 s pozemkami- príjem z predaja </t>
  </si>
  <si>
    <t>Rekonštrukcia budovy mater.školy-spolúč obce, práce naviac vzniknuté pri rekonštrukcii</t>
  </si>
  <si>
    <t>Kanc. Vybavenie, stolička</t>
  </si>
  <si>
    <t>II.vklad na kúpu osobného motorového vozidla</t>
  </si>
  <si>
    <t>Opravy ciest-príst.cesta ku zdravot.stredisku, príjazd.cesta a parkoviská Staré dvory</t>
  </si>
  <si>
    <t>717002-01</t>
  </si>
  <si>
    <t>Rozšírenie budovy MŠ LR-realizácia-spoluúčasť obce</t>
  </si>
  <si>
    <t>Stavebný poriadok-dofinancovanie za služby od ostat.obcí za predchádzajúci rok</t>
  </si>
  <si>
    <t>Cintoríny LR-vytvorenie mapy cintorínov pre orientáciu na cintoríne</t>
  </si>
  <si>
    <t>Kúpa pozemkov pod cestou Ul.Cintorínska H.Hôrka</t>
  </si>
  <si>
    <t>Správa OcÚ - servis a aktual.programov-služby, DEUS prenájom zariad.</t>
  </si>
  <si>
    <t>Kúpalisko-oprava zariadení, vybavenie,bežná údržba</t>
  </si>
  <si>
    <t xml:space="preserve">Farský úrad LR - príspevok na obnovu kultúr.pamiatky-kostol </t>
  </si>
  <si>
    <t>Podprogram 8.5: Fitklub LR-elektrická energia-prefakturácia</t>
  </si>
  <si>
    <t>ZŠ-ŠJ-origin.kompet.-dotácia na opravu budovy a ihriska-z podiel.daní obce</t>
  </si>
  <si>
    <t>Moderniz.zberného dvora LR-nákup strojov a rekonštr.stavby-finan. z úveru-spoluúč.</t>
  </si>
  <si>
    <t>454, 500</t>
  </si>
  <si>
    <t xml:space="preserve">Bankový úver-na kapit.výdavky-Zber.dvor a Rek.mater.školy-na spoluúčasti obce z EF </t>
  </si>
  <si>
    <t>Úroky-Termin.úver-na kapit.účasti obce/Zber.dvor a Rek.MŠ v r.2016/</t>
  </si>
  <si>
    <t>Akcie investičného charakteru: spolu dľa rozhodnutia OZ</t>
  </si>
  <si>
    <t>Tenisové kurty-material úprava povrchov, oprava šatní</t>
  </si>
  <si>
    <t xml:space="preserve">Čerpanie </t>
  </si>
  <si>
    <t>za r.2017</t>
  </si>
  <si>
    <t>IV.úprava</t>
  </si>
  <si>
    <t>za 1-12/2017</t>
  </si>
  <si>
    <t>223001-21</t>
  </si>
  <si>
    <t>Garáže Majer-pref.nákl.-zamer.skut.stavu.kolky-návrh na vklad</t>
  </si>
  <si>
    <t>223001-25</t>
  </si>
  <si>
    <t>Predaj kalendárov-Mich.jarmok</t>
  </si>
  <si>
    <t>223001-29</t>
  </si>
  <si>
    <t>Predaj odpad.dreva z parku</t>
  </si>
  <si>
    <t>223001-30</t>
  </si>
  <si>
    <t>Poist.udalosť-poist.plnenie</t>
  </si>
  <si>
    <t>72c</t>
  </si>
  <si>
    <t>NOC BA-dotácia -Festiva MDH 2017</t>
  </si>
  <si>
    <t>VÚC TN-dotácia -Festiva MDH 2017</t>
  </si>
  <si>
    <t>322001-03</t>
  </si>
  <si>
    <t>MV SR-Kamerový systém v obci LR-dotácia I.et.</t>
  </si>
  <si>
    <t>233001-01</t>
  </si>
  <si>
    <t>Troška-z predaja pozemkov</t>
  </si>
  <si>
    <t>233001-02</t>
  </si>
  <si>
    <t>Garáže Majer-z predaja pozemkov</t>
  </si>
  <si>
    <t>212004-01</t>
  </si>
  <si>
    <t>Vares B.Bystrica- doplatky za  prenájom TKR</t>
  </si>
  <si>
    <t>223001-31</t>
  </si>
  <si>
    <t>Ypiresies-doplatky-neuhr.fa za energie-INFOcentrum LR/2015-2016/</t>
  </si>
  <si>
    <t>233001-05</t>
  </si>
  <si>
    <t>Externý manažment-OcÚ-Zateplenie budovy</t>
  </si>
  <si>
    <t>711001-04</t>
  </si>
  <si>
    <t>Kúpa pozemkov od SPF-prístup.cesta ku KD Horenice a PZ</t>
  </si>
  <si>
    <t>Dotácia pre Ledrov spol. s r.o. LR-Kúpalisko na úhradu miezd,odv.plavčíkov, energii a vybavenia</t>
  </si>
  <si>
    <t>Plot-Cintorín LR-rekonštrukcia</t>
  </si>
  <si>
    <t>717002-04</t>
  </si>
  <si>
    <t>717002-11</t>
  </si>
  <si>
    <t>Proj-dokumentácia-Komunikácie a parkoviská pred zdravotným strediskom a lekárňou LR</t>
  </si>
  <si>
    <t>717002-05</t>
  </si>
  <si>
    <t>Miestne komunikácie v obci-nové asfaltové koberce a rekonštrukcia</t>
  </si>
  <si>
    <t>717002-06</t>
  </si>
  <si>
    <t>Parkoviská Súhradka LR-asfaltové koberce a rekonštrukcia</t>
  </si>
  <si>
    <t>Rekonštrukcia budovy MŠ LR-kapitál.výdavky vznik.po rekonštr.podláh/triedy,šatne/,nové dvere,dlažby,zrkadlá</t>
  </si>
  <si>
    <t>Zvýšenie základného imania spol. s r.o. Ledrov LR obch.spol.obce-účasť na majetku</t>
  </si>
  <si>
    <t>Z predaja pozemkov-Háj /nová IBV/</t>
  </si>
  <si>
    <t xml:space="preserve">Správa OcU-evidencia obyvateľstva, voľby-dohoda o prac.činnosti </t>
  </si>
  <si>
    <t>Skládka TKO r.2003-istina a úrok z omeškania,súdne poplatky</t>
  </si>
  <si>
    <t>Splátka istiny - Prima-Komunal univerzálny úver</t>
  </si>
  <si>
    <t xml:space="preserve">Úroky z  úveru-Prima- Komunal univerzálny úver </t>
  </si>
  <si>
    <t>Detské ihriská- materiál,lavičky Staré dvory</t>
  </si>
  <si>
    <t>633006-06</t>
  </si>
  <si>
    <t>2 ks-Stôl na stolný tenis-Ul.Majerská a Uhrovecká LR</t>
  </si>
  <si>
    <t>Kaštieľ č.71-prenájom odvlhčovača vzduchu</t>
  </si>
  <si>
    <t>637005-06</t>
  </si>
  <si>
    <t>Verejné obst.-nákup auta</t>
  </si>
  <si>
    <t>20 b.j.I.et.č.248-preplatok z RZ 2016...-služby</t>
  </si>
  <si>
    <t>20 b.j.I.et.č.247-preplatok z RZ 2016....-služby</t>
  </si>
  <si>
    <t>637015-03</t>
  </si>
  <si>
    <t>Fitnescentrum-poistenie budovy-proti živlu</t>
  </si>
  <si>
    <t>Exter.manažment-Projekt Hasič.a záchr.zboru-EF-vybavenie</t>
  </si>
  <si>
    <t>DHZ LR-výmena hydrantu-údržba</t>
  </si>
  <si>
    <t>Verej.osvetl.-revízie</t>
  </si>
  <si>
    <t>Stojiská pod zberné nádoby-materiál</t>
  </si>
  <si>
    <t>Zberný dvor-technika-poistenie dopr.prostr.</t>
  </si>
  <si>
    <t xml:space="preserve">Obč.združenie LR-BT-príspevok na nákup kompostérov </t>
  </si>
  <si>
    <t>Zberný dvor-dočasný putač</t>
  </si>
  <si>
    <t>Modernizácia Zberného dvora LR-verej.obst.,exter.manažment</t>
  </si>
  <si>
    <t xml:space="preserve">Zimná údržba ciest, čistenie ciest </t>
  </si>
  <si>
    <t>711001-05</t>
  </si>
  <si>
    <t>Kúpa pozemku od p.Mauerovej-prístup.cesta Horenice</t>
  </si>
  <si>
    <t>Rekonštrukcia- plot pred budovou DHZ LR č.369, Ledrov</t>
  </si>
  <si>
    <t>717002-07</t>
  </si>
  <si>
    <t>Búracie práce-Zberný dvor-Dom VZ</t>
  </si>
  <si>
    <t>717002-08</t>
  </si>
  <si>
    <t>Spevnené plochy pred domom č.200-Súhradka</t>
  </si>
  <si>
    <t>717002-09</t>
  </si>
  <si>
    <t>Búracie práce časti budovy OcÚ č.32-prístavba za pekárňou</t>
  </si>
  <si>
    <t>713004-01</t>
  </si>
  <si>
    <t>Nákup železného pódia na kultúrne akcie</t>
  </si>
  <si>
    <t>713004-02</t>
  </si>
  <si>
    <t>Kúpalisko nákup čerpadla 7,5 kW</t>
  </si>
  <si>
    <t>Futbal.prípravka-nájom za telocvičňu SOU LR</t>
  </si>
  <si>
    <t>KD Medné-všeob.material, čistiace,tenis,stôl</t>
  </si>
  <si>
    <t>Celoštátna súťažná prehliadka malých dych.hudieb-výdavky fin z rozp.obce</t>
  </si>
  <si>
    <t>Celoštátna súťažná prehliadka malých dych.hudieb-výdavky fin z TSK TN</t>
  </si>
  <si>
    <t>Celoštátna súťažná prehliadka malých dych.hudieb-výdavky fin z NOC BA</t>
  </si>
  <si>
    <t>Lavičkové laty do parku</t>
  </si>
  <si>
    <t>Náhrady-nástup.lekár.prehliadky</t>
  </si>
  <si>
    <t xml:space="preserve">Správa OcÚ - združené poistenie majetku obce, osoby vo vozidle </t>
  </si>
  <si>
    <t>Voľby do VúC 2017-bežné výdavky</t>
  </si>
  <si>
    <t>ŠFRB č.248-nedoplatky RZ 2016 -služby-príjem</t>
  </si>
  <si>
    <t>ŠFRB č.247-nedoplat RZ 2016 -služby-príjem</t>
  </si>
  <si>
    <t xml:space="preserve">Voľby do VÚC-dotácia, </t>
  </si>
  <si>
    <t>Šípový snehový pluch a paletizačné vidly k traktoru</t>
  </si>
  <si>
    <t>z prenajatých pozemkov-Koyš,  Rác,</t>
  </si>
  <si>
    <t>Občianske združ.Fitklub LR-prenájom nebyt.priest.1-12/2017</t>
  </si>
  <si>
    <t>Slovenská sporiteľňa LR-prenájom nebyt.priest.1-12/2017</t>
  </si>
  <si>
    <t xml:space="preserve">EÚ ERDF/95%/ Zníž.energ.nároč.bud.MŠ- projekt, energ.audit-kapit.transfer </t>
  </si>
  <si>
    <t>Prevod z peň.fond.prev.z RF-prebytok hospodár.z r.2016-zost.na BU</t>
  </si>
  <si>
    <t>Kamerový systém v obci LR-I.etapa</t>
  </si>
  <si>
    <t>Plochy pod stoly na stolný tenis-Majerská, Uhrovecká</t>
  </si>
  <si>
    <t>Zvýš.hrub.zaškol. detí MŠ-exter.manžm.</t>
  </si>
  <si>
    <t>Zníž.energ.nároč.bud.MŠ-porealizačný projekt</t>
  </si>
  <si>
    <t>Poistenie budovy MŠ-živel.poškod.</t>
  </si>
  <si>
    <t>Vybudovanie stojísk pre kontajnery-Ul.Majerská, Medné, HH</t>
  </si>
  <si>
    <t>Cintorín Hor.Hôrka-oplotenie</t>
  </si>
  <si>
    <t xml:space="preserve">Výdavky-Voľby do VÚC 2017-bežné výdavky    </t>
  </si>
  <si>
    <t>Rozšírenie bdovy MŠ-exter.manžment,verej.obstar.enrg.certifik.</t>
  </si>
  <si>
    <t>Vklad budúcich vlastníkov-Garáže Ul.Majerská-kapitálové</t>
  </si>
  <si>
    <t>Správa OcU-evid.obyvateľstva, voľby-odvody z dohody o prac.činn.</t>
  </si>
  <si>
    <t>311000-06</t>
  </si>
  <si>
    <t>72a</t>
  </si>
  <si>
    <t>Asfa-KDK Dubnica-fin.dar na Martinský ples</t>
  </si>
  <si>
    <t>Materiál/ Martinský ples/- z finanč.daru z prostriedkov-Asfa Dubnica</t>
  </si>
  <si>
    <t>1AA2</t>
  </si>
  <si>
    <t>1AB2</t>
  </si>
  <si>
    <t>Kód zdroja 1AA2- dotácie z európ.fondu reg.rozvoja, so spoluúčasťou zo  ŠR</t>
  </si>
  <si>
    <t>Kód zdroja 1AB2- EF životného prostredia-dotácie ,spoluúčasť ŠR</t>
  </si>
  <si>
    <t xml:space="preserve">                       -prenájom budovy-Infocentrum Námestie LR-</t>
  </si>
  <si>
    <t>Prípravné práce pre stanovištia kontajnerov-Medné a H.Hôrka</t>
  </si>
  <si>
    <t>Kúpalisko-nákup materiálu-chlor, mriežky, vybavenie</t>
  </si>
  <si>
    <r>
      <rPr>
        <b/>
        <sz val="10"/>
        <rFont val="Arial CE"/>
        <family val="2"/>
        <charset val="238"/>
      </rPr>
      <t>Investičné akcie:</t>
    </r>
    <r>
      <rPr>
        <sz val="10"/>
        <rFont val="Arial CE"/>
        <family val="2"/>
        <charset val="238"/>
      </rPr>
      <t xml:space="preserve"> /Parkovacie plochy v obci,Budova sídla OcÚ-sobáška,Majer-úprava sídliska,</t>
    </r>
  </si>
  <si>
    <t>Rekonštrukcia Kul.domov Medné,HH,cintoríny, / v celkovom rozpočte</t>
  </si>
  <si>
    <t>Projektová príprava-IBV, RV-Háj, príprava územia pre IBV Háj,parcelácia územia pre plán výst.Háj</t>
  </si>
  <si>
    <t>Uvítanie detí do života-finančný príspevok</t>
  </si>
  <si>
    <t>Kód zdroja 41- príjmy z daní a poplatkov, príjmy z prenájmu a služieb, podielové dane a následne  uskutočnené výdavky z týchto prostriedkov</t>
  </si>
  <si>
    <t xml:space="preserve">% plnenia </t>
  </si>
  <si>
    <t>rozpočtu z</t>
  </si>
  <si>
    <t xml:space="preserve"> posl.úpravy</t>
  </si>
  <si>
    <t xml:space="preserve">Text                                        </t>
  </si>
  <si>
    <t>pod</t>
  </si>
  <si>
    <t>V.úprava</t>
  </si>
  <si>
    <t>obce</t>
  </si>
  <si>
    <t>návrh</t>
  </si>
  <si>
    <t>Pôvodný</t>
  </si>
  <si>
    <t>Čerpanie  programového  rozpočtu obce Lednické Rovne  za 01 - 12/2017</t>
  </si>
  <si>
    <t xml:space="preserve">Čerpanie  programového  rozpočtu obce Lednické Rovne  za 01 - 12/2017  </t>
  </si>
  <si>
    <t>Daň za predajné automaty</t>
  </si>
  <si>
    <t>213003-017</t>
  </si>
  <si>
    <t>Považská vodár.spoloč.-nájom prenajatého majetku</t>
  </si>
  <si>
    <t>212003-018</t>
  </si>
  <si>
    <t>Ledrov LR-prenájom kúpaliska</t>
  </si>
  <si>
    <t>212004-002</t>
  </si>
  <si>
    <t>Slovanet-prenájom TKR od 05/2017</t>
  </si>
  <si>
    <t>223001-027</t>
  </si>
  <si>
    <t>Prefakt.časti nákl.za GP a znalecký-zámen.zmluva 2017/0095</t>
  </si>
  <si>
    <t>456002-028</t>
  </si>
  <si>
    <t>Zábezpeky-predaj pozemkov Háj-záväzok</t>
  </si>
  <si>
    <t>EF-ŠR-10%-Modernizácia Zberného dvora LR-verej.obst.,exter.manažment</t>
  </si>
  <si>
    <t>Nákup-telefóny,reproduktory na ozvučeni akcii</t>
  </si>
  <si>
    <t>Umývanie vozidiel</t>
  </si>
  <si>
    <t>Kamerový systém v obci I.et.-verej.obstar.</t>
  </si>
  <si>
    <t>DHZ LR-profi gril na kultúrne akcie</t>
  </si>
  <si>
    <t xml:space="preserve">DHZ LR-daň.úrad-odvod DPH §7-za dodávku tovaru zo zahraničia </t>
  </si>
  <si>
    <t>Stavebný poriadok-lekár.prehliadky-náhrada</t>
  </si>
  <si>
    <t>Zametanie ulíc strojne-prepravné</t>
  </si>
  <si>
    <t>Asfaltovanie miest.komunikácii-verejné obstaráv.</t>
  </si>
  <si>
    <t>Infocentrum-nákup kalendárov na predaj</t>
  </si>
  <si>
    <t>Lavičky-Ul.Staré dvory</t>
  </si>
  <si>
    <t>Prepravné-čistenie kanalizácie vo dvore OcÚ,pekárne,Fitklub</t>
  </si>
  <si>
    <t xml:space="preserve">Dom služieb, hydroizol.strechy,Kaštieť č.71-oprava strechy, omietok,farba na most-námestie-údržba budov vo vlast.obce  </t>
  </si>
  <si>
    <t>Futbal.prípravka-občerstvenie a sladkosti pre deti</t>
  </si>
  <si>
    <t>Style Karate Lednické Rovne-príspevok na činnosť/cestovné,štartovné,odev,medaily,/</t>
  </si>
  <si>
    <t>Nákup predajných stánkov-na kultúrne akcie</t>
  </si>
  <si>
    <t>Kultúrne akcie-materiál, tomboly, plagáty</t>
  </si>
  <si>
    <t>Kultúrne akcie-reprezentačné</t>
  </si>
  <si>
    <t>Člen.príspevok do MAS,</t>
  </si>
  <si>
    <t>Zníženie energ.náročnosti bud. MŠ-energetické certifikáty,posudky</t>
  </si>
  <si>
    <t>03,6,0</t>
  </si>
  <si>
    <t>Kamerový systém v obci LR-I.etapa-spoluúčasť obce</t>
  </si>
  <si>
    <t>711001-06</t>
  </si>
  <si>
    <t>Kúpa pozemku od p.Chaloupkovej K.-pod ZŠ</t>
  </si>
  <si>
    <t>Projekt-Rekonštrukcia Požiar.zbrojnice LR,HH</t>
  </si>
  <si>
    <t>Miestne komunikácie-PD, Ul.Medová, realizácia</t>
  </si>
  <si>
    <t>Vybudovanie betónovej terasy-areál Kúpaliska LR</t>
  </si>
  <si>
    <t>Vybudovanie deliacej steny-areál tenisových kurtov</t>
  </si>
  <si>
    <t>Cesta pri Ledrove-rekonštrukcia</t>
  </si>
  <si>
    <t>Plochy pod pinpongové stoly v obci</t>
  </si>
  <si>
    <t>Odstavné plochy za Domom služieb LR-parkovisko</t>
  </si>
  <si>
    <t xml:space="preserve">REGOP-Správa OcÚ - všeobecný materiál </t>
  </si>
  <si>
    <t xml:space="preserve">REGOP                  - údržba výpoč.techniky </t>
  </si>
  <si>
    <t>REGOP                  - školenie</t>
  </si>
  <si>
    <t xml:space="preserve">                                             školských jedální-potraviny</t>
  </si>
  <si>
    <t>V Lednických Rovniach 11.06.2018                                          Mgr. Marian Horečný</t>
  </si>
  <si>
    <t xml:space="preserve">                                                                                                         starosta obce</t>
  </si>
  <si>
    <t>PZ L.Rovne - všeobecný materiál</t>
  </si>
  <si>
    <t>DHZ LR-špeciálne zariadenie a technika, spoluúčasť obce z NFP zo ŠR</t>
  </si>
  <si>
    <t>Oprava budovy zdravot.strediska,Dom.služ. a Ledrov-vo výške nájomného</t>
  </si>
  <si>
    <t xml:space="preserve">                   - odmeny na dohodu, riešené cez komisie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</si>
</sst>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10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color theme="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8"/>
      <name val="Arial CE"/>
      <family val="2"/>
      <charset val="238"/>
    </font>
    <font>
      <sz val="10"/>
      <color rgb="FF00B050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9"/>
      <color theme="4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9"/>
      <name val="Arial CE"/>
      <charset val="238"/>
    </font>
    <font>
      <b/>
      <sz val="10"/>
      <color rgb="FF4B11ED"/>
      <name val="Arial CE"/>
      <family val="2"/>
      <charset val="238"/>
    </font>
    <font>
      <sz val="10"/>
      <color rgb="FF4B11ED"/>
      <name val="Arial CE"/>
      <family val="2"/>
      <charset val="238"/>
    </font>
    <font>
      <b/>
      <i/>
      <sz val="10"/>
      <color rgb="FF4B11ED"/>
      <name val="Arial CE"/>
      <family val="2"/>
      <charset val="238"/>
    </font>
    <font>
      <sz val="9"/>
      <color rgb="FF4B11ED"/>
      <name val="Arial CE"/>
      <family val="2"/>
      <charset val="238"/>
    </font>
    <font>
      <sz val="10"/>
      <color rgb="FF4B11ED"/>
      <name val="Arial CE"/>
      <charset val="238"/>
    </font>
    <font>
      <b/>
      <sz val="10"/>
      <color rgb="FF4B11ED"/>
      <name val="Arial CE"/>
      <charset val="238"/>
    </font>
    <font>
      <sz val="9"/>
      <color rgb="FF4B11ED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1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6" fillId="0" borderId="0" xfId="0" applyFont="1"/>
    <xf numFmtId="1" fontId="0" fillId="0" borderId="0" xfId="0" applyNumberFormat="1"/>
    <xf numFmtId="1" fontId="3" fillId="0" borderId="0" xfId="0" applyNumberFormat="1" applyFont="1" applyFill="1" applyBorder="1"/>
    <xf numFmtId="0" fontId="4" fillId="0" borderId="0" xfId="0" applyFont="1"/>
    <xf numFmtId="1" fontId="4" fillId="0" borderId="0" xfId="0" applyNumberFormat="1" applyFont="1" applyBorder="1"/>
    <xf numFmtId="0" fontId="7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2" borderId="0" xfId="0" applyFont="1" applyFill="1" applyBorder="1"/>
    <xf numFmtId="0" fontId="8" fillId="0" borderId="0" xfId="0" applyFont="1"/>
    <xf numFmtId="0" fontId="8" fillId="0" borderId="0" xfId="0" applyFont="1" applyBorder="1"/>
    <xf numFmtId="0" fontId="2" fillId="2" borderId="6" xfId="0" applyFont="1" applyFill="1" applyBorder="1"/>
    <xf numFmtId="0" fontId="5" fillId="0" borderId="0" xfId="0" applyFont="1" applyAlignment="1">
      <alignment horizontal="center"/>
    </xf>
    <xf numFmtId="0" fontId="7" fillId="2" borderId="0" xfId="0" applyFont="1" applyFill="1"/>
    <xf numFmtId="0" fontId="2" fillId="0" borderId="0" xfId="0" applyNumberFormat="1" applyFont="1" applyAlignment="1"/>
    <xf numFmtId="0" fontId="11" fillId="0" borderId="2" xfId="0" applyFont="1" applyBorder="1" applyAlignment="1">
      <alignment horizontal="center"/>
    </xf>
    <xf numFmtId="0" fontId="12" fillId="0" borderId="0" xfId="0" applyNumberFormat="1" applyFont="1" applyAlignment="1"/>
    <xf numFmtId="0" fontId="11" fillId="0" borderId="0" xfId="0" applyFont="1" applyBorder="1"/>
    <xf numFmtId="0" fontId="10" fillId="0" borderId="0" xfId="0" applyFont="1"/>
    <xf numFmtId="0" fontId="13" fillId="0" borderId="10" xfId="0" applyFont="1" applyBorder="1"/>
    <xf numFmtId="0" fontId="11" fillId="0" borderId="10" xfId="0" applyFont="1" applyBorder="1" applyAlignment="1">
      <alignment horizontal="right"/>
    </xf>
    <xf numFmtId="0" fontId="11" fillId="0" borderId="10" xfId="0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" fontId="4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2" fontId="0" fillId="0" borderId="0" xfId="0" applyNumberFormat="1"/>
    <xf numFmtId="2" fontId="4" fillId="0" borderId="0" xfId="0" applyNumberFormat="1" applyFont="1" applyBorder="1"/>
    <xf numFmtId="2" fontId="10" fillId="0" borderId="0" xfId="0" applyNumberFormat="1" applyFont="1"/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9" fontId="0" fillId="0" borderId="0" xfId="1" applyFont="1"/>
    <xf numFmtId="0" fontId="3" fillId="0" borderId="3" xfId="0" applyFont="1" applyBorder="1"/>
    <xf numFmtId="0" fontId="4" fillId="0" borderId="7" xfId="0" applyFont="1" applyBorder="1"/>
    <xf numFmtId="1" fontId="4" fillId="0" borderId="3" xfId="0" applyNumberFormat="1" applyFont="1" applyBorder="1"/>
    <xf numFmtId="0" fontId="4" fillId="0" borderId="3" xfId="0" applyNumberFormat="1" applyFont="1" applyBorder="1"/>
    <xf numFmtId="0" fontId="3" fillId="0" borderId="13" xfId="0" applyFont="1" applyBorder="1"/>
    <xf numFmtId="0" fontId="4" fillId="0" borderId="3" xfId="0" applyFont="1" applyFill="1" applyBorder="1"/>
    <xf numFmtId="0" fontId="3" fillId="0" borderId="8" xfId="0" applyFont="1" applyBorder="1"/>
    <xf numFmtId="0" fontId="3" fillId="0" borderId="7" xfId="0" applyFont="1" applyBorder="1"/>
    <xf numFmtId="0" fontId="3" fillId="0" borderId="0" xfId="0" applyFont="1" applyBorder="1"/>
    <xf numFmtId="0" fontId="4" fillId="0" borderId="13" xfId="0" applyFont="1" applyBorder="1"/>
    <xf numFmtId="1" fontId="4" fillId="0" borderId="13" xfId="0" applyNumberFormat="1" applyFont="1" applyBorder="1"/>
    <xf numFmtId="1" fontId="3" fillId="2" borderId="12" xfId="0" applyNumberFormat="1" applyFont="1" applyFill="1" applyBorder="1"/>
    <xf numFmtId="0" fontId="4" fillId="0" borderId="0" xfId="0" applyFont="1" applyFill="1" applyBorder="1"/>
    <xf numFmtId="0" fontId="3" fillId="0" borderId="7" xfId="0" applyFont="1" applyFill="1" applyBorder="1"/>
    <xf numFmtId="0" fontId="3" fillId="0" borderId="15" xfId="0" applyFont="1" applyBorder="1"/>
    <xf numFmtId="1" fontId="3" fillId="0" borderId="12" xfId="0" applyNumberFormat="1" applyFont="1" applyFill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3" fillId="0" borderId="10" xfId="0" applyFont="1" applyBorder="1"/>
    <xf numFmtId="0" fontId="4" fillId="0" borderId="7" xfId="0" applyFont="1" applyBorder="1" applyAlignment="1">
      <alignment horizontal="right"/>
    </xf>
    <xf numFmtId="0" fontId="4" fillId="0" borderId="10" xfId="0" applyFont="1" applyBorder="1"/>
    <xf numFmtId="0" fontId="3" fillId="0" borderId="0" xfId="0" applyFont="1" applyFill="1" applyBorder="1"/>
    <xf numFmtId="0" fontId="15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14" fontId="3" fillId="0" borderId="3" xfId="0" applyNumberFormat="1" applyFont="1" applyBorder="1"/>
    <xf numFmtId="0" fontId="15" fillId="0" borderId="3" xfId="0" applyFont="1" applyBorder="1"/>
    <xf numFmtId="0" fontId="3" fillId="0" borderId="21" xfId="0" applyFont="1" applyBorder="1"/>
    <xf numFmtId="0" fontId="15" fillId="0" borderId="10" xfId="0" applyFont="1" applyBorder="1"/>
    <xf numFmtId="0" fontId="4" fillId="0" borderId="10" xfId="0" applyFont="1" applyBorder="1" applyAlignment="1">
      <alignment horizontal="right"/>
    </xf>
    <xf numFmtId="0" fontId="15" fillId="0" borderId="7" xfId="0" applyFont="1" applyBorder="1"/>
    <xf numFmtId="0" fontId="4" fillId="0" borderId="15" xfId="0" applyFont="1" applyBorder="1"/>
    <xf numFmtId="0" fontId="4" fillId="0" borderId="21" xfId="0" applyFont="1" applyBorder="1"/>
    <xf numFmtId="0" fontId="3" fillId="0" borderId="22" xfId="0" applyFont="1" applyBorder="1"/>
    <xf numFmtId="0" fontId="15" fillId="0" borderId="4" xfId="0" applyFont="1" applyBorder="1"/>
    <xf numFmtId="0" fontId="4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23" xfId="0" applyFont="1" applyBorder="1"/>
    <xf numFmtId="0" fontId="3" fillId="0" borderId="3" xfId="0" applyNumberFormat="1" applyFont="1" applyBorder="1" applyAlignment="1">
      <alignment horizontal="right"/>
    </xf>
    <xf numFmtId="0" fontId="15" fillId="0" borderId="8" xfId="0" applyFont="1" applyBorder="1"/>
    <xf numFmtId="0" fontId="4" fillId="0" borderId="22" xfId="0" applyFont="1" applyBorder="1"/>
    <xf numFmtId="9" fontId="4" fillId="0" borderId="3" xfId="1" applyFont="1" applyBorder="1"/>
    <xf numFmtId="0" fontId="3" fillId="0" borderId="1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10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15" fillId="0" borderId="3" xfId="0" applyFont="1" applyFill="1" applyBorder="1"/>
    <xf numFmtId="0" fontId="15" fillId="0" borderId="3" xfId="0" applyFont="1" applyBorder="1" applyAlignment="1">
      <alignment horizontal="right"/>
    </xf>
    <xf numFmtId="0" fontId="15" fillId="0" borderId="22" xfId="0" applyFont="1" applyBorder="1"/>
    <xf numFmtId="0" fontId="4" fillId="0" borderId="26" xfId="0" applyFont="1" applyBorder="1"/>
    <xf numFmtId="0" fontId="3" fillId="0" borderId="0" xfId="0" applyFont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0" fontId="16" fillId="0" borderId="3" xfId="0" applyFont="1" applyBorder="1"/>
    <xf numFmtId="0" fontId="0" fillId="0" borderId="3" xfId="0" applyFont="1" applyBorder="1"/>
    <xf numFmtId="0" fontId="16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" fontId="3" fillId="0" borderId="3" xfId="0" applyNumberFormat="1" applyFont="1" applyBorder="1"/>
    <xf numFmtId="1" fontId="4" fillId="0" borderId="15" xfId="0" applyNumberFormat="1" applyFont="1" applyBorder="1"/>
    <xf numFmtId="0" fontId="0" fillId="2" borderId="0" xfId="0" applyFill="1"/>
    <xf numFmtId="0" fontId="17" fillId="0" borderId="0" xfId="0" applyFont="1"/>
    <xf numFmtId="0" fontId="14" fillId="0" borderId="0" xfId="0" applyFont="1"/>
    <xf numFmtId="0" fontId="0" fillId="0" borderId="3" xfId="0" applyFont="1" applyBorder="1" applyAlignment="1">
      <alignment horizontal="right"/>
    </xf>
    <xf numFmtId="0" fontId="24" fillId="0" borderId="5" xfId="0" applyFont="1" applyBorder="1"/>
    <xf numFmtId="0" fontId="24" fillId="0" borderId="1" xfId="0" applyFont="1" applyBorder="1" applyAlignment="1">
      <alignment horizontal="center"/>
    </xf>
    <xf numFmtId="14" fontId="3" fillId="0" borderId="7" xfId="0" applyNumberFormat="1" applyFont="1" applyBorder="1"/>
    <xf numFmtId="14" fontId="16" fillId="0" borderId="13" xfId="0" applyNumberFormat="1" applyFont="1" applyBorder="1"/>
    <xf numFmtId="14" fontId="3" fillId="0" borderId="22" xfId="0" applyNumberFormat="1" applyFont="1" applyBorder="1"/>
    <xf numFmtId="0" fontId="22" fillId="0" borderId="3" xfId="0" applyFont="1" applyBorder="1"/>
    <xf numFmtId="0" fontId="22" fillId="0" borderId="8" xfId="0" applyFont="1" applyBorder="1"/>
    <xf numFmtId="0" fontId="11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16" fillId="0" borderId="3" xfId="0" applyNumberFormat="1" applyFont="1" applyBorder="1"/>
    <xf numFmtId="1" fontId="0" fillId="0" borderId="3" xfId="0" applyNumberFormat="1" applyFont="1" applyBorder="1"/>
    <xf numFmtId="1" fontId="3" fillId="0" borderId="13" xfId="0" applyNumberFormat="1" applyFont="1" applyBorder="1"/>
    <xf numFmtId="1" fontId="3" fillId="0" borderId="0" xfId="0" applyNumberFormat="1" applyFont="1" applyBorder="1"/>
    <xf numFmtId="1" fontId="4" fillId="0" borderId="8" xfId="0" applyNumberFormat="1" applyFont="1" applyBorder="1"/>
    <xf numFmtId="1" fontId="4" fillId="0" borderId="22" xfId="0" applyNumberFormat="1" applyFont="1" applyBorder="1"/>
    <xf numFmtId="1" fontId="4" fillId="0" borderId="3" xfId="0" applyNumberFormat="1" applyFont="1" applyBorder="1" applyAlignment="1">
      <alignment horizontal="right"/>
    </xf>
    <xf numFmtId="1" fontId="3" fillId="0" borderId="9" xfId="0" applyNumberFormat="1" applyFont="1" applyBorder="1"/>
    <xf numFmtId="1" fontId="3" fillId="0" borderId="8" xfId="0" applyNumberFormat="1" applyFont="1" applyBorder="1"/>
    <xf numFmtId="1" fontId="4" fillId="2" borderId="0" xfId="0" applyNumberFormat="1" applyFont="1" applyFill="1" applyBorder="1"/>
    <xf numFmtId="0" fontId="20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3" fillId="0" borderId="3" xfId="0" applyFont="1" applyBorder="1"/>
    <xf numFmtId="0" fontId="26" fillId="0" borderId="0" xfId="0" applyFont="1"/>
    <xf numFmtId="0" fontId="19" fillId="0" borderId="0" xfId="0" applyFont="1"/>
    <xf numFmtId="2" fontId="3" fillId="0" borderId="0" xfId="0" applyNumberFormat="1" applyFont="1" applyBorder="1"/>
    <xf numFmtId="0" fontId="20" fillId="0" borderId="3" xfId="0" applyFont="1" applyBorder="1"/>
    <xf numFmtId="0" fontId="16" fillId="0" borderId="8" xfId="0" applyFont="1" applyBorder="1"/>
    <xf numFmtId="1" fontId="0" fillId="0" borderId="13" xfId="0" applyNumberFormat="1" applyFont="1" applyBorder="1"/>
    <xf numFmtId="2" fontId="4" fillId="0" borderId="0" xfId="0" applyNumberFormat="1" applyFont="1" applyBorder="1" applyAlignment="1">
      <alignment horizontal="right"/>
    </xf>
    <xf numFmtId="2" fontId="22" fillId="0" borderId="0" xfId="0" applyNumberFormat="1" applyFont="1"/>
    <xf numFmtId="0" fontId="2" fillId="2" borderId="0" xfId="0" applyFont="1" applyFill="1" applyBorder="1"/>
    <xf numFmtId="1" fontId="20" fillId="0" borderId="0" xfId="0" applyNumberFormat="1" applyFont="1" applyFill="1" applyBorder="1"/>
    <xf numFmtId="0" fontId="2" fillId="2" borderId="14" xfId="0" applyFont="1" applyFill="1" applyBorder="1"/>
    <xf numFmtId="0" fontId="22" fillId="0" borderId="3" xfId="0" applyFont="1" applyBorder="1" applyAlignment="1">
      <alignment horizontal="right"/>
    </xf>
    <xf numFmtId="0" fontId="22" fillId="0" borderId="8" xfId="0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0" fontId="22" fillId="0" borderId="0" xfId="0" applyFont="1"/>
    <xf numFmtId="0" fontId="18" fillId="0" borderId="3" xfId="0" applyFont="1" applyBorder="1"/>
    <xf numFmtId="1" fontId="3" fillId="0" borderId="12" xfId="0" applyNumberFormat="1" applyFont="1" applyBorder="1"/>
    <xf numFmtId="0" fontId="11" fillId="2" borderId="6" xfId="0" applyFont="1" applyFill="1" applyBorder="1"/>
    <xf numFmtId="0" fontId="11" fillId="0" borderId="29" xfId="0" applyFont="1" applyBorder="1"/>
    <xf numFmtId="0" fontId="10" fillId="0" borderId="20" xfId="0" applyFont="1" applyBorder="1"/>
    <xf numFmtId="0" fontId="10" fillId="0" borderId="30" xfId="0" applyFont="1" applyBorder="1"/>
    <xf numFmtId="0" fontId="10" fillId="0" borderId="16" xfId="0" applyFont="1" applyBorder="1"/>
    <xf numFmtId="0" fontId="11" fillId="0" borderId="6" xfId="0" applyFont="1" applyBorder="1"/>
    <xf numFmtId="0" fontId="10" fillId="0" borderId="14" xfId="0" applyFont="1" applyBorder="1"/>
    <xf numFmtId="0" fontId="10" fillId="0" borderId="17" xfId="0" applyFont="1" applyBorder="1"/>
    <xf numFmtId="0" fontId="11" fillId="0" borderId="31" xfId="0" applyFont="1" applyBorder="1"/>
    <xf numFmtId="0" fontId="10" fillId="0" borderId="18" xfId="0" applyFont="1" applyBorder="1"/>
    <xf numFmtId="0" fontId="10" fillId="0" borderId="11" xfId="0" applyFont="1" applyBorder="1"/>
    <xf numFmtId="0" fontId="11" fillId="0" borderId="32" xfId="0" applyFont="1" applyBorder="1"/>
    <xf numFmtId="0" fontId="28" fillId="3" borderId="0" xfId="0" applyFont="1" applyFill="1" applyBorder="1"/>
    <xf numFmtId="0" fontId="29" fillId="3" borderId="0" xfId="0" applyFont="1" applyFill="1" applyBorder="1"/>
    <xf numFmtId="1" fontId="28" fillId="3" borderId="0" xfId="0" applyNumberFormat="1" applyFont="1" applyFill="1" applyBorder="1"/>
    <xf numFmtId="1" fontId="3" fillId="0" borderId="17" xfId="0" applyNumberFormat="1" applyFont="1" applyFill="1" applyBorder="1"/>
    <xf numFmtId="0" fontId="23" fillId="0" borderId="0" xfId="0" applyFont="1" applyBorder="1"/>
    <xf numFmtId="0" fontId="20" fillId="0" borderId="15" xfId="0" applyFont="1" applyBorder="1"/>
    <xf numFmtId="1" fontId="25" fillId="0" borderId="3" xfId="0" applyNumberFormat="1" applyFont="1" applyBorder="1"/>
    <xf numFmtId="0" fontId="20" fillId="0" borderId="15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8" xfId="0" applyFont="1" applyFill="1" applyBorder="1"/>
    <xf numFmtId="1" fontId="3" fillId="4" borderId="17" xfId="0" applyNumberFormat="1" applyFont="1" applyFill="1" applyBorder="1"/>
    <xf numFmtId="0" fontId="7" fillId="2" borderId="14" xfId="0" applyFont="1" applyFill="1" applyBorder="1"/>
    <xf numFmtId="0" fontId="2" fillId="2" borderId="27" xfId="0" applyFont="1" applyFill="1" applyBorder="1"/>
    <xf numFmtId="0" fontId="2" fillId="2" borderId="19" xfId="0" applyFont="1" applyFill="1" applyBorder="1" applyAlignment="1">
      <alignment horizontal="right"/>
    </xf>
    <xf numFmtId="0" fontId="2" fillId="2" borderId="19" xfId="0" applyFont="1" applyFill="1" applyBorder="1"/>
    <xf numFmtId="0" fontId="2" fillId="2" borderId="28" xfId="0" applyFont="1" applyFill="1" applyBorder="1"/>
    <xf numFmtId="0" fontId="2" fillId="2" borderId="17" xfId="0" applyFont="1" applyFill="1" applyBorder="1"/>
    <xf numFmtId="0" fontId="7" fillId="2" borderId="17" xfId="0" applyFont="1" applyFill="1" applyBorder="1"/>
    <xf numFmtId="1" fontId="30" fillId="0" borderId="7" xfId="0" applyNumberFormat="1" applyFont="1" applyBorder="1"/>
    <xf numFmtId="9" fontId="1" fillId="0" borderId="0" xfId="1" applyFont="1"/>
    <xf numFmtId="0" fontId="31" fillId="0" borderId="0" xfId="0" applyFont="1"/>
    <xf numFmtId="0" fontId="32" fillId="0" borderId="0" xfId="0" applyFont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" fontId="3" fillId="0" borderId="16" xfId="0" applyNumberFormat="1" applyFont="1" applyFill="1" applyBorder="1"/>
    <xf numFmtId="0" fontId="16" fillId="0" borderId="0" xfId="0" applyFont="1" applyBorder="1"/>
    <xf numFmtId="1" fontId="16" fillId="0" borderId="0" xfId="0" applyNumberFormat="1" applyFont="1" applyBorder="1"/>
    <xf numFmtId="1" fontId="10" fillId="0" borderId="0" xfId="0" applyNumberFormat="1" applyFont="1"/>
    <xf numFmtId="2" fontId="2" fillId="0" borderId="0" xfId="0" applyNumberFormat="1" applyFont="1" applyBorder="1" applyAlignment="1">
      <alignment horizontal="center"/>
    </xf>
    <xf numFmtId="2" fontId="11" fillId="0" borderId="10" xfId="0" applyNumberFormat="1" applyFont="1" applyBorder="1"/>
    <xf numFmtId="2" fontId="10" fillId="0" borderId="0" xfId="0" applyNumberFormat="1" applyFont="1" applyAlignment="1">
      <alignment horizontal="right"/>
    </xf>
    <xf numFmtId="2" fontId="32" fillId="0" borderId="0" xfId="0" applyNumberFormat="1" applyFont="1" applyAlignment="1">
      <alignment horizontal="center"/>
    </xf>
    <xf numFmtId="2" fontId="8" fillId="0" borderId="0" xfId="0" applyNumberFormat="1" applyFont="1"/>
    <xf numFmtId="1" fontId="4" fillId="3" borderId="8" xfId="0" applyNumberFormat="1" applyFont="1" applyFill="1" applyBorder="1"/>
    <xf numFmtId="1" fontId="4" fillId="3" borderId="3" xfId="0" applyNumberFormat="1" applyFont="1" applyFill="1" applyBorder="1"/>
    <xf numFmtId="1" fontId="4" fillId="3" borderId="13" xfId="0" applyNumberFormat="1" applyFont="1" applyFill="1" applyBorder="1"/>
    <xf numFmtId="1" fontId="0" fillId="3" borderId="3" xfId="0" applyNumberFormat="1" applyFont="1" applyFill="1" applyBorder="1"/>
    <xf numFmtId="0" fontId="1" fillId="0" borderId="3" xfId="0" applyFont="1" applyBorder="1" applyAlignment="1">
      <alignment horizontal="right"/>
    </xf>
    <xf numFmtId="0" fontId="1" fillId="0" borderId="8" xfId="0" applyFont="1" applyBorder="1"/>
    <xf numFmtId="0" fontId="1" fillId="0" borderId="3" xfId="0" applyFont="1" applyFill="1" applyBorder="1"/>
    <xf numFmtId="1" fontId="1" fillId="0" borderId="13" xfId="0" applyNumberFormat="1" applyFont="1" applyBorder="1"/>
    <xf numFmtId="0" fontId="1" fillId="0" borderId="3" xfId="0" applyFont="1" applyBorder="1"/>
    <xf numFmtId="1" fontId="1" fillId="0" borderId="3" xfId="0" applyNumberFormat="1" applyFont="1" applyBorder="1"/>
    <xf numFmtId="1" fontId="1" fillId="0" borderId="22" xfId="0" applyNumberFormat="1" applyFont="1" applyBorder="1"/>
    <xf numFmtId="0" fontId="0" fillId="0" borderId="0" xfId="0" applyFill="1"/>
    <xf numFmtId="0" fontId="0" fillId="0" borderId="0" xfId="0" applyAlignment="1">
      <alignment horizontal="right"/>
    </xf>
    <xf numFmtId="0" fontId="34" fillId="0" borderId="0" xfId="0" applyFont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23" xfId="0" applyBorder="1"/>
    <xf numFmtId="0" fontId="0" fillId="0" borderId="21" xfId="0" applyBorder="1"/>
    <xf numFmtId="0" fontId="0" fillId="0" borderId="15" xfId="0" applyBorder="1"/>
    <xf numFmtId="0" fontId="34" fillId="0" borderId="21" xfId="0" applyFont="1" applyBorder="1"/>
    <xf numFmtId="0" fontId="34" fillId="0" borderId="3" xfId="0" applyFont="1" applyBorder="1"/>
    <xf numFmtId="0" fontId="34" fillId="0" borderId="3" xfId="0" applyFont="1" applyBorder="1" applyAlignment="1">
      <alignment horizontal="right"/>
    </xf>
    <xf numFmtId="0" fontId="34" fillId="0" borderId="0" xfId="0" applyFont="1" applyAlignment="1">
      <alignment horizontal="right"/>
    </xf>
    <xf numFmtId="0" fontId="34" fillId="0" borderId="8" xfId="0" applyFont="1" applyBorder="1"/>
    <xf numFmtId="0" fontId="34" fillId="0" borderId="8" xfId="0" applyFont="1" applyBorder="1" applyAlignment="1">
      <alignment horizontal="right"/>
    </xf>
    <xf numFmtId="0" fontId="34" fillId="0" borderId="6" xfId="0" applyFont="1" applyBorder="1"/>
    <xf numFmtId="0" fontId="34" fillId="0" borderId="14" xfId="0" applyFont="1" applyBorder="1"/>
    <xf numFmtId="0" fontId="34" fillId="0" borderId="17" xfId="0" applyFont="1" applyBorder="1"/>
    <xf numFmtId="0" fontId="34" fillId="0" borderId="12" xfId="0" applyFont="1" applyBorder="1"/>
    <xf numFmtId="0" fontId="34" fillId="4" borderId="6" xfId="0" applyFont="1" applyFill="1" applyBorder="1"/>
    <xf numFmtId="0" fontId="34" fillId="4" borderId="14" xfId="0" applyFont="1" applyFill="1" applyBorder="1" applyAlignment="1">
      <alignment horizontal="right"/>
    </xf>
    <xf numFmtId="0" fontId="34" fillId="4" borderId="14" xfId="0" applyFont="1" applyFill="1" applyBorder="1"/>
    <xf numFmtId="0" fontId="34" fillId="4" borderId="12" xfId="0" applyFont="1" applyFill="1" applyBorder="1"/>
    <xf numFmtId="0" fontId="34" fillId="0" borderId="0" xfId="0" applyFont="1" applyAlignment="1">
      <alignment horizontal="center"/>
    </xf>
    <xf numFmtId="0" fontId="34" fillId="4" borderId="17" xfId="0" applyFont="1" applyFill="1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34" fillId="4" borderId="28" xfId="0" applyFont="1" applyFill="1" applyBorder="1"/>
    <xf numFmtId="0" fontId="35" fillId="0" borderId="3" xfId="0" applyFont="1" applyBorder="1"/>
    <xf numFmtId="0" fontId="4" fillId="0" borderId="3" xfId="0" applyFont="1" applyFill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1" fillId="0" borderId="0" xfId="0" applyNumberFormat="1" applyFont="1" applyBorder="1"/>
    <xf numFmtId="1" fontId="0" fillId="0" borderId="0" xfId="0" applyNumberFormat="1" applyFont="1" applyBorder="1"/>
    <xf numFmtId="1" fontId="4" fillId="3" borderId="0" xfId="0" applyNumberFormat="1" applyFont="1" applyFill="1" applyBorder="1"/>
    <xf numFmtId="1" fontId="0" fillId="3" borderId="0" xfId="0" applyNumberFormat="1" applyFont="1" applyFill="1" applyBorder="1"/>
    <xf numFmtId="1" fontId="4" fillId="0" borderId="0" xfId="0" applyNumberFormat="1" applyFont="1" applyBorder="1" applyAlignment="1">
      <alignment horizontal="right"/>
    </xf>
    <xf numFmtId="1" fontId="30" fillId="0" borderId="0" xfId="0" applyNumberFormat="1" applyFont="1" applyBorder="1"/>
    <xf numFmtId="1" fontId="25" fillId="0" borderId="0" xfId="0" applyNumberFormat="1" applyFont="1" applyBorder="1"/>
    <xf numFmtId="0" fontId="36" fillId="0" borderId="5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2" fontId="0" fillId="0" borderId="3" xfId="0" applyNumberFormat="1" applyBorder="1"/>
    <xf numFmtId="2" fontId="34" fillId="0" borderId="3" xfId="0" applyNumberFormat="1" applyFont="1" applyBorder="1"/>
    <xf numFmtId="2" fontId="34" fillId="0" borderId="8" xfId="0" applyNumberFormat="1" applyFont="1" applyBorder="1"/>
    <xf numFmtId="2" fontId="34" fillId="4" borderId="12" xfId="0" applyNumberFormat="1" applyFont="1" applyFill="1" applyBorder="1"/>
    <xf numFmtId="2" fontId="34" fillId="0" borderId="0" xfId="0" applyNumberFormat="1" applyFont="1"/>
    <xf numFmtId="2" fontId="0" fillId="0" borderId="7" xfId="0" applyNumberFormat="1" applyBorder="1"/>
    <xf numFmtId="2" fontId="34" fillId="4" borderId="14" xfId="0" applyNumberFormat="1" applyFont="1" applyFill="1" applyBorder="1"/>
    <xf numFmtId="2" fontId="0" fillId="0" borderId="0" xfId="0" applyNumberFormat="1" applyFill="1" applyBorder="1"/>
    <xf numFmtId="2" fontId="34" fillId="0" borderId="12" xfId="0" applyNumberFormat="1" applyFont="1" applyBorder="1"/>
    <xf numFmtId="2" fontId="7" fillId="0" borderId="0" xfId="0" applyNumberFormat="1" applyFont="1"/>
    <xf numFmtId="2" fontId="3" fillId="0" borderId="0" xfId="0" applyNumberFormat="1" applyFont="1"/>
    <xf numFmtId="2" fontId="3" fillId="0" borderId="3" xfId="0" applyNumberFormat="1" applyFont="1" applyBorder="1"/>
    <xf numFmtId="2" fontId="4" fillId="0" borderId="3" xfId="0" applyNumberFormat="1" applyFont="1" applyBorder="1"/>
    <xf numFmtId="2" fontId="4" fillId="0" borderId="13" xfId="0" applyNumberFormat="1" applyFont="1" applyBorder="1"/>
    <xf numFmtId="2" fontId="34" fillId="0" borderId="13" xfId="0" applyNumberFormat="1" applyFont="1" applyBorder="1"/>
    <xf numFmtId="2" fontId="34" fillId="0" borderId="0" xfId="0" applyNumberFormat="1" applyFont="1" applyBorder="1"/>
    <xf numFmtId="2" fontId="4" fillId="0" borderId="0" xfId="0" applyNumberFormat="1" applyFont="1" applyFill="1" applyBorder="1"/>
    <xf numFmtId="2" fontId="4" fillId="0" borderId="8" xfId="0" applyNumberFormat="1" applyFont="1" applyBorder="1"/>
    <xf numFmtId="2" fontId="27" fillId="0" borderId="7" xfId="0" applyNumberFormat="1" applyFont="1" applyBorder="1"/>
    <xf numFmtId="2" fontId="25" fillId="0" borderId="3" xfId="0" applyNumberFormat="1" applyFont="1" applyBorder="1"/>
    <xf numFmtId="2" fontId="28" fillId="3" borderId="0" xfId="0" applyNumberFormat="1" applyFont="1" applyFill="1" applyBorder="1"/>
    <xf numFmtId="2" fontId="3" fillId="0" borderId="0" xfId="0" applyNumberFormat="1" applyFont="1" applyFill="1" applyBorder="1"/>
    <xf numFmtId="2" fontId="4" fillId="2" borderId="0" xfId="0" applyNumberFormat="1" applyFont="1" applyFill="1" applyBorder="1"/>
    <xf numFmtId="2" fontId="20" fillId="0" borderId="0" xfId="0" applyNumberFormat="1" applyFont="1" applyFill="1" applyBorder="1"/>
    <xf numFmtId="2" fontId="17" fillId="0" borderId="0" xfId="0" applyNumberFormat="1" applyFont="1"/>
    <xf numFmtId="9" fontId="1" fillId="0" borderId="3" xfId="1" applyFont="1" applyBorder="1"/>
    <xf numFmtId="0" fontId="1" fillId="0" borderId="8" xfId="0" applyFont="1" applyFill="1" applyBorder="1"/>
    <xf numFmtId="0" fontId="37" fillId="0" borderId="3" xfId="0" applyFont="1" applyFill="1" applyBorder="1"/>
    <xf numFmtId="0" fontId="37" fillId="0" borderId="3" xfId="0" applyFont="1" applyFill="1" applyBorder="1" applyAlignment="1">
      <alignment horizontal="right"/>
    </xf>
    <xf numFmtId="0" fontId="38" fillId="0" borderId="3" xfId="0" applyFont="1" applyBorder="1"/>
    <xf numFmtId="0" fontId="39" fillId="0" borderId="3" xfId="0" applyFont="1" applyBorder="1" applyAlignment="1">
      <alignment horizontal="right"/>
    </xf>
    <xf numFmtId="0" fontId="39" fillId="0" borderId="3" xfId="0" applyFont="1" applyBorder="1"/>
    <xf numFmtId="0" fontId="40" fillId="0" borderId="3" xfId="0" applyFont="1" applyBorder="1"/>
    <xf numFmtId="0" fontId="39" fillId="0" borderId="3" xfId="0" applyFont="1" applyFill="1" applyBorder="1"/>
    <xf numFmtId="0" fontId="38" fillId="0" borderId="8" xfId="0" applyFont="1" applyBorder="1"/>
    <xf numFmtId="0" fontId="38" fillId="0" borderId="8" xfId="0" applyFont="1" applyBorder="1" applyAlignment="1">
      <alignment horizontal="right"/>
    </xf>
    <xf numFmtId="0" fontId="37" fillId="0" borderId="8" xfId="0" applyFont="1" applyBorder="1"/>
    <xf numFmtId="0" fontId="38" fillId="2" borderId="19" xfId="0" applyFont="1" applyFill="1" applyBorder="1"/>
    <xf numFmtId="0" fontId="37" fillId="2" borderId="17" xfId="0" applyFont="1" applyFill="1" applyBorder="1"/>
    <xf numFmtId="2" fontId="41" fillId="0" borderId="3" xfId="0" applyNumberFormat="1" applyFont="1" applyBorder="1"/>
    <xf numFmtId="2" fontId="42" fillId="0" borderId="8" xfId="0" applyNumberFormat="1" applyFont="1" applyBorder="1"/>
    <xf numFmtId="2" fontId="42" fillId="2" borderId="12" xfId="0" applyNumberFormat="1" applyFont="1" applyFill="1" applyBorder="1"/>
    <xf numFmtId="0" fontId="37" fillId="2" borderId="27" xfId="0" applyFont="1" applyFill="1" applyBorder="1"/>
    <xf numFmtId="0" fontId="41" fillId="0" borderId="3" xfId="0" applyFont="1" applyBorder="1"/>
    <xf numFmtId="0" fontId="41" fillId="0" borderId="3" xfId="0" applyFont="1" applyBorder="1" applyAlignment="1">
      <alignment horizontal="right"/>
    </xf>
    <xf numFmtId="0" fontId="42" fillId="0" borderId="8" xfId="0" applyFont="1" applyBorder="1"/>
    <xf numFmtId="0" fontId="42" fillId="0" borderId="8" xfId="0" applyFont="1" applyBorder="1" applyAlignment="1">
      <alignment horizontal="right"/>
    </xf>
    <xf numFmtId="0" fontId="42" fillId="4" borderId="27" xfId="0" applyFont="1" applyFill="1" applyBorder="1"/>
    <xf numFmtId="0" fontId="42" fillId="4" borderId="19" xfId="0" applyFont="1" applyFill="1" applyBorder="1"/>
    <xf numFmtId="0" fontId="42" fillId="4" borderId="28" xfId="0" applyFont="1" applyFill="1" applyBorder="1"/>
    <xf numFmtId="2" fontId="42" fillId="4" borderId="19" xfId="0" applyNumberFormat="1" applyFont="1" applyFill="1" applyBorder="1"/>
    <xf numFmtId="1" fontId="37" fillId="0" borderId="8" xfId="0" applyNumberFormat="1" applyFont="1" applyBorder="1"/>
    <xf numFmtId="1" fontId="37" fillId="2" borderId="12" xfId="0" applyNumberFormat="1" applyFont="1" applyFill="1" applyBorder="1"/>
    <xf numFmtId="0" fontId="42" fillId="0" borderId="3" xfId="0" applyFont="1" applyBorder="1"/>
    <xf numFmtId="0" fontId="42" fillId="0" borderId="3" xfId="0" applyFont="1" applyBorder="1" applyAlignment="1">
      <alignment horizontal="right"/>
    </xf>
    <xf numFmtId="0" fontId="43" fillId="0" borderId="3" xfId="0" applyFont="1" applyBorder="1"/>
    <xf numFmtId="1" fontId="41" fillId="0" borderId="3" xfId="0" applyNumberFormat="1" applyFont="1" applyBorder="1"/>
    <xf numFmtId="1" fontId="4" fillId="0" borderId="7" xfId="0" applyNumberFormat="1" applyFont="1" applyBorder="1"/>
    <xf numFmtId="1" fontId="4" fillId="0" borderId="4" xfId="0" applyNumberFormat="1" applyFont="1" applyBorder="1"/>
    <xf numFmtId="2" fontId="4" fillId="0" borderId="34" xfId="0" applyNumberFormat="1" applyFont="1" applyBorder="1"/>
    <xf numFmtId="2" fontId="4" fillId="0" borderId="4" xfId="0" applyNumberFormat="1" applyFont="1" applyBorder="1"/>
    <xf numFmtId="2" fontId="4" fillId="0" borderId="21" xfId="0" applyNumberFormat="1" applyFont="1" applyBorder="1"/>
    <xf numFmtId="2" fontId="34" fillId="0" borderId="34" xfId="0" applyNumberFormat="1" applyFont="1" applyBorder="1"/>
    <xf numFmtId="2" fontId="3" fillId="0" borderId="34" xfId="0" applyNumberFormat="1" applyFont="1" applyBorder="1"/>
    <xf numFmtId="2" fontId="34" fillId="0" borderId="4" xfId="0" applyNumberFormat="1" applyFont="1" applyBorder="1"/>
    <xf numFmtId="2" fontId="3" fillId="0" borderId="35" xfId="0" applyNumberFormat="1" applyFont="1" applyBorder="1"/>
    <xf numFmtId="2" fontId="3" fillId="4" borderId="14" xfId="0" applyNumberFormat="1" applyFont="1" applyFill="1" applyBorder="1"/>
    <xf numFmtId="1" fontId="3" fillId="4" borderId="12" xfId="0" applyNumberFormat="1" applyFont="1" applyFill="1" applyBorder="1"/>
    <xf numFmtId="2" fontId="3" fillId="0" borderId="14" xfId="0" applyNumberFormat="1" applyFont="1" applyFill="1" applyBorder="1"/>
    <xf numFmtId="2" fontId="3" fillId="0" borderId="20" xfId="0" applyNumberFormat="1" applyFont="1" applyFill="1" applyBorder="1"/>
    <xf numFmtId="2" fontId="3" fillId="4" borderId="6" xfId="0" applyNumberFormat="1" applyFont="1" applyFill="1" applyBorder="1"/>
    <xf numFmtId="2" fontId="3" fillId="2" borderId="6" xfId="0" applyNumberFormat="1" applyFont="1" applyFill="1" applyBorder="1"/>
    <xf numFmtId="1" fontId="4" fillId="0" borderId="12" xfId="0" applyNumberFormat="1" applyFont="1" applyBorder="1"/>
    <xf numFmtId="2" fontId="3" fillId="0" borderId="13" xfId="0" applyNumberFormat="1" applyFont="1" applyBorder="1"/>
    <xf numFmtId="0" fontId="2" fillId="2" borderId="36" xfId="0" applyFont="1" applyFill="1" applyBorder="1"/>
    <xf numFmtId="1" fontId="0" fillId="0" borderId="3" xfId="0" applyNumberFormat="1" applyBorder="1"/>
    <xf numFmtId="1" fontId="34" fillId="0" borderId="5" xfId="0" applyNumberFormat="1" applyFont="1" applyBorder="1"/>
    <xf numFmtId="1" fontId="34" fillId="0" borderId="12" xfId="0" applyNumberFormat="1" applyFont="1" applyBorder="1"/>
    <xf numFmtId="1" fontId="0" fillId="0" borderId="8" xfId="0" applyNumberFormat="1" applyBorder="1"/>
    <xf numFmtId="1" fontId="0" fillId="4" borderId="12" xfId="0" applyNumberFormat="1" applyFill="1" applyBorder="1"/>
    <xf numFmtId="0" fontId="10" fillId="0" borderId="0" xfId="0" applyFont="1" applyFill="1" applyAlignment="1">
      <alignment horizontal="right"/>
    </xf>
    <xf numFmtId="0" fontId="14" fillId="0" borderId="0" xfId="0" applyFont="1" applyFill="1"/>
    <xf numFmtId="1" fontId="38" fillId="0" borderId="3" xfId="0" applyNumberFormat="1" applyFont="1" applyBorder="1" applyAlignment="1">
      <alignment horizontal="right"/>
    </xf>
    <xf numFmtId="1" fontId="38" fillId="0" borderId="3" xfId="0" applyNumberFormat="1" applyFont="1" applyBorder="1"/>
    <xf numFmtId="0" fontId="34" fillId="5" borderId="6" xfId="0" applyFont="1" applyFill="1" applyBorder="1"/>
    <xf numFmtId="0" fontId="34" fillId="5" borderId="14" xfId="0" applyFont="1" applyFill="1" applyBorder="1"/>
    <xf numFmtId="0" fontId="34" fillId="5" borderId="17" xfId="0" applyFont="1" applyFill="1" applyBorder="1"/>
    <xf numFmtId="0" fontId="34" fillId="5" borderId="12" xfId="0" applyFont="1" applyFill="1" applyBorder="1"/>
    <xf numFmtId="2" fontId="34" fillId="5" borderId="12" xfId="0" applyNumberFormat="1" applyFont="1" applyFill="1" applyBorder="1"/>
    <xf numFmtId="1" fontId="34" fillId="5" borderId="2" xfId="0" applyNumberFormat="1" applyFont="1" applyFill="1" applyBorder="1"/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colors>
    <mruColors>
      <color rgb="FF4B1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0"/>
  <sheetViews>
    <sheetView topLeftCell="A472" zoomScale="80" zoomScaleNormal="80" workbookViewId="0">
      <selection activeCell="H561" sqref="H561"/>
    </sheetView>
  </sheetViews>
  <sheetFormatPr defaultRowHeight="12.75" x14ac:dyDescent="0.2"/>
  <cols>
    <col min="1" max="1" width="3" customWidth="1"/>
    <col min="2" max="2" width="6.140625" customWidth="1"/>
    <col min="3" max="3" width="10.42578125" customWidth="1"/>
    <col min="4" max="4" width="6.85546875" customWidth="1"/>
    <col min="5" max="5" width="79" customWidth="1"/>
    <col min="6" max="6" width="13.5703125" customWidth="1"/>
    <col min="7" max="7" width="11.140625" customWidth="1"/>
    <col min="8" max="8" width="12.85546875" customWidth="1"/>
    <col min="9" max="9" width="13.85546875" customWidth="1"/>
    <col min="10" max="11" width="15.7109375" customWidth="1"/>
    <col min="12" max="12" width="8.7109375" customWidth="1"/>
    <col min="13" max="17" width="10.7109375" hidden="1" customWidth="1"/>
    <col min="18" max="18" width="0.28515625" customWidth="1"/>
    <col min="19" max="19" width="10.7109375" customWidth="1"/>
    <col min="20" max="20" width="8.7109375" customWidth="1"/>
  </cols>
  <sheetData>
    <row r="1" spans="1:12" ht="18" x14ac:dyDescent="0.25">
      <c r="A1" s="31"/>
      <c r="B1" s="31"/>
      <c r="D1" s="22" t="s">
        <v>896</v>
      </c>
      <c r="E1" s="22"/>
      <c r="F1" s="22"/>
      <c r="G1" s="22"/>
      <c r="H1" s="22"/>
      <c r="I1" s="22"/>
      <c r="J1" s="22"/>
      <c r="K1" s="22"/>
    </row>
    <row r="2" spans="1:12" ht="18" x14ac:dyDescent="0.25">
      <c r="A2" s="18"/>
      <c r="B2" s="18"/>
      <c r="C2" s="20"/>
      <c r="D2" s="22" t="s">
        <v>271</v>
      </c>
      <c r="E2" s="22"/>
      <c r="F2" s="22"/>
      <c r="G2" s="22"/>
      <c r="H2" s="22"/>
      <c r="I2" s="22"/>
      <c r="J2" s="22"/>
      <c r="K2" s="22"/>
    </row>
    <row r="3" spans="1:12" ht="16.5" thickBot="1" x14ac:dyDescent="0.3">
      <c r="E3" s="13" t="s">
        <v>349</v>
      </c>
      <c r="F3" s="13"/>
      <c r="G3" s="13"/>
      <c r="H3" s="13"/>
      <c r="I3" s="13"/>
      <c r="J3" s="13"/>
      <c r="K3" s="13"/>
    </row>
    <row r="4" spans="1:12" s="4" customFormat="1" ht="15.95" customHeight="1" x14ac:dyDescent="0.25">
      <c r="A4" s="129" t="s">
        <v>559</v>
      </c>
      <c r="B4" s="129" t="s">
        <v>7</v>
      </c>
      <c r="C4" s="183" t="s">
        <v>8</v>
      </c>
      <c r="D4" s="129" t="s">
        <v>9</v>
      </c>
      <c r="E4" s="109"/>
      <c r="F4" s="129" t="s">
        <v>894</v>
      </c>
      <c r="G4" s="129" t="s">
        <v>766</v>
      </c>
      <c r="H4" s="129" t="s">
        <v>891</v>
      </c>
      <c r="I4" s="258" t="s">
        <v>764</v>
      </c>
      <c r="J4" s="258" t="s">
        <v>886</v>
      </c>
      <c r="K4" s="248"/>
      <c r="L4" s="132"/>
    </row>
    <row r="5" spans="1:12" s="4" customFormat="1" ht="15.95" customHeight="1" x14ac:dyDescent="0.25">
      <c r="A5" s="130" t="s">
        <v>560</v>
      </c>
      <c r="B5" s="130" t="s">
        <v>10</v>
      </c>
      <c r="C5" s="184" t="s">
        <v>11</v>
      </c>
      <c r="D5" s="130" t="s">
        <v>12</v>
      </c>
      <c r="E5" s="116" t="s">
        <v>13</v>
      </c>
      <c r="F5" s="130" t="s">
        <v>893</v>
      </c>
      <c r="G5" s="130" t="s">
        <v>396</v>
      </c>
      <c r="H5" s="130" t="s">
        <v>396</v>
      </c>
      <c r="I5" s="259" t="s">
        <v>396</v>
      </c>
      <c r="J5" s="259" t="s">
        <v>887</v>
      </c>
      <c r="K5" s="249"/>
      <c r="L5" s="132"/>
    </row>
    <row r="6" spans="1:12" s="4" customFormat="1" ht="15.95" customHeight="1" x14ac:dyDescent="0.25">
      <c r="A6" s="130"/>
      <c r="B6" s="130"/>
      <c r="C6" s="184"/>
      <c r="D6" s="130"/>
      <c r="E6" s="116"/>
      <c r="F6" s="130" t="s">
        <v>396</v>
      </c>
      <c r="G6" s="130" t="s">
        <v>892</v>
      </c>
      <c r="H6" s="130" t="s">
        <v>892</v>
      </c>
      <c r="I6" s="259" t="s">
        <v>892</v>
      </c>
      <c r="J6" s="259" t="s">
        <v>888</v>
      </c>
      <c r="K6" s="249"/>
      <c r="L6" s="132"/>
    </row>
    <row r="7" spans="1:12" s="4" customFormat="1" ht="15.95" customHeight="1" thickBot="1" x14ac:dyDescent="0.3">
      <c r="A7" s="130" t="s">
        <v>298</v>
      </c>
      <c r="B7" s="130" t="s">
        <v>317</v>
      </c>
      <c r="C7" s="185"/>
      <c r="D7" s="186"/>
      <c r="E7" s="110"/>
      <c r="F7" s="2" t="s">
        <v>723</v>
      </c>
      <c r="G7" s="2" t="s">
        <v>767</v>
      </c>
      <c r="H7" s="2" t="s">
        <v>767</v>
      </c>
      <c r="I7" s="259" t="s">
        <v>767</v>
      </c>
      <c r="J7" s="259" t="s">
        <v>765</v>
      </c>
      <c r="K7" s="96"/>
      <c r="L7" s="132"/>
    </row>
    <row r="8" spans="1:12" ht="15.95" customHeight="1" thickBot="1" x14ac:dyDescent="0.3">
      <c r="A8" s="187"/>
      <c r="B8" s="188" t="s">
        <v>318</v>
      </c>
      <c r="C8" s="189"/>
      <c r="D8" s="188"/>
      <c r="E8" s="21"/>
      <c r="F8" s="190" t="s">
        <v>320</v>
      </c>
      <c r="G8" s="32" t="s">
        <v>320</v>
      </c>
      <c r="H8" s="32" t="s">
        <v>320</v>
      </c>
      <c r="I8" s="260" t="s">
        <v>320</v>
      </c>
      <c r="J8" s="260" t="s">
        <v>320</v>
      </c>
      <c r="K8" s="250"/>
      <c r="L8" s="133"/>
    </row>
    <row r="9" spans="1:12" ht="15.95" customHeight="1" x14ac:dyDescent="0.25">
      <c r="A9" s="14"/>
      <c r="B9" s="19"/>
      <c r="C9" s="19"/>
      <c r="D9" s="14"/>
      <c r="E9" s="1" t="s">
        <v>375</v>
      </c>
      <c r="F9" s="1"/>
      <c r="G9" s="1"/>
      <c r="H9" s="1"/>
      <c r="I9" s="1"/>
      <c r="J9" s="1"/>
      <c r="K9" s="1"/>
    </row>
    <row r="10" spans="1:12" s="10" customFormat="1" ht="15.95" customHeight="1" x14ac:dyDescent="0.25">
      <c r="A10" s="12" t="s">
        <v>297</v>
      </c>
      <c r="B10" s="12"/>
      <c r="C10" s="13"/>
      <c r="D10" s="13"/>
      <c r="E10" s="13"/>
      <c r="F10" s="13"/>
      <c r="G10" s="13"/>
      <c r="H10" s="195"/>
      <c r="I10" s="270"/>
      <c r="J10" s="13"/>
      <c r="K10" s="13"/>
    </row>
    <row r="11" spans="1:12" s="4" customFormat="1" ht="15.95" customHeight="1" x14ac:dyDescent="0.25">
      <c r="A11" s="23" t="s">
        <v>427</v>
      </c>
      <c r="B11" s="25" t="s">
        <v>428</v>
      </c>
      <c r="C11" s="26"/>
      <c r="D11" s="27"/>
      <c r="E11" s="27"/>
      <c r="F11" s="23"/>
      <c r="G11" s="27"/>
      <c r="H11" s="196"/>
      <c r="I11" s="271"/>
      <c r="J11" s="23"/>
      <c r="K11" s="23"/>
    </row>
    <row r="12" spans="1:12" ht="15.95" customHeight="1" x14ac:dyDescent="0.2">
      <c r="A12" s="36"/>
      <c r="B12" s="111"/>
      <c r="C12" s="59"/>
      <c r="D12" s="47"/>
      <c r="E12" s="47" t="s">
        <v>14</v>
      </c>
      <c r="F12" s="40"/>
      <c r="G12" s="40"/>
      <c r="H12" s="40"/>
      <c r="I12" s="272"/>
      <c r="J12" s="40"/>
      <c r="K12" s="48"/>
    </row>
    <row r="13" spans="1:12" ht="15.95" customHeight="1" x14ac:dyDescent="0.2">
      <c r="A13" s="40" t="s">
        <v>398</v>
      </c>
      <c r="B13" s="112" t="s">
        <v>614</v>
      </c>
      <c r="C13" s="57">
        <v>611</v>
      </c>
      <c r="D13" s="36">
        <v>41</v>
      </c>
      <c r="E13" s="36" t="s">
        <v>15</v>
      </c>
      <c r="F13" s="42">
        <v>198344</v>
      </c>
      <c r="G13" s="42">
        <v>198346</v>
      </c>
      <c r="H13" s="42">
        <v>198346</v>
      </c>
      <c r="I13" s="273">
        <v>200865.26</v>
      </c>
      <c r="J13" s="42">
        <f>SUM(I13/H13)*100</f>
        <v>101.27013400824822</v>
      </c>
      <c r="K13" s="9"/>
    </row>
    <row r="14" spans="1:12" ht="15.95" customHeight="1" x14ac:dyDescent="0.2">
      <c r="A14" s="36"/>
      <c r="B14" s="49"/>
      <c r="C14" s="143" t="s">
        <v>16</v>
      </c>
      <c r="D14" s="36">
        <v>41</v>
      </c>
      <c r="E14" s="36" t="s">
        <v>17</v>
      </c>
      <c r="F14" s="42">
        <v>69301</v>
      </c>
      <c r="G14" s="42">
        <v>69301</v>
      </c>
      <c r="H14" s="42">
        <v>69301</v>
      </c>
      <c r="I14" s="273">
        <v>67869.58</v>
      </c>
      <c r="J14" s="42">
        <f t="shared" ref="J14:J77" si="0">SUM(I14/H14)*100</f>
        <v>97.934488679817036</v>
      </c>
      <c r="K14" s="9"/>
    </row>
    <row r="15" spans="1:12" ht="15.95" customHeight="1" x14ac:dyDescent="0.2">
      <c r="A15" s="36"/>
      <c r="B15" s="49"/>
      <c r="C15" s="57" t="s">
        <v>18</v>
      </c>
      <c r="D15" s="36">
        <v>41</v>
      </c>
      <c r="E15" s="36" t="s">
        <v>19</v>
      </c>
      <c r="F15" s="42">
        <v>52712</v>
      </c>
      <c r="G15" s="42">
        <v>52712</v>
      </c>
      <c r="H15" s="42">
        <v>52712</v>
      </c>
      <c r="I15" s="273">
        <v>52891.55</v>
      </c>
      <c r="J15" s="42">
        <f t="shared" si="0"/>
        <v>100.34062452572469</v>
      </c>
      <c r="K15" s="9"/>
    </row>
    <row r="16" spans="1:12" ht="15.95" customHeight="1" x14ac:dyDescent="0.2">
      <c r="A16" s="36"/>
      <c r="B16" s="49"/>
      <c r="C16" s="57" t="s">
        <v>20</v>
      </c>
      <c r="D16" s="36">
        <v>111</v>
      </c>
      <c r="E16" s="36" t="s">
        <v>21</v>
      </c>
      <c r="F16" s="42">
        <v>383</v>
      </c>
      <c r="G16" s="42">
        <v>381</v>
      </c>
      <c r="H16" s="42">
        <v>381</v>
      </c>
      <c r="I16" s="273">
        <v>380.53</v>
      </c>
      <c r="J16" s="42">
        <f t="shared" si="0"/>
        <v>99.876640419947506</v>
      </c>
      <c r="K16" s="9"/>
    </row>
    <row r="17" spans="1:11" ht="15.95" customHeight="1" x14ac:dyDescent="0.2">
      <c r="A17" s="36"/>
      <c r="B17" s="49"/>
      <c r="C17" s="57" t="s">
        <v>16</v>
      </c>
      <c r="D17" s="36">
        <v>41</v>
      </c>
      <c r="E17" s="36" t="s">
        <v>22</v>
      </c>
      <c r="F17" s="42">
        <v>18418</v>
      </c>
      <c r="G17" s="42">
        <v>18418</v>
      </c>
      <c r="H17" s="42">
        <v>18418</v>
      </c>
      <c r="I17" s="273">
        <v>18071.849999999999</v>
      </c>
      <c r="J17" s="42">
        <f t="shared" si="0"/>
        <v>98.120588554674768</v>
      </c>
      <c r="K17" s="9"/>
    </row>
    <row r="18" spans="1:11" ht="15.95" customHeight="1" x14ac:dyDescent="0.2">
      <c r="A18" s="36"/>
      <c r="B18" s="49"/>
      <c r="C18" s="57">
        <v>625</v>
      </c>
      <c r="D18" s="36">
        <v>41</v>
      </c>
      <c r="E18" s="36" t="s">
        <v>452</v>
      </c>
      <c r="F18" s="42">
        <v>55</v>
      </c>
      <c r="G18" s="42">
        <v>80</v>
      </c>
      <c r="H18" s="42">
        <v>80</v>
      </c>
      <c r="I18" s="273">
        <v>79.760000000000005</v>
      </c>
      <c r="J18" s="42">
        <f t="shared" si="0"/>
        <v>99.700000000000017</v>
      </c>
      <c r="K18" s="9"/>
    </row>
    <row r="19" spans="1:11" ht="15.95" customHeight="1" x14ac:dyDescent="0.2">
      <c r="A19" s="36"/>
      <c r="B19" s="49"/>
      <c r="C19" s="57">
        <v>625</v>
      </c>
      <c r="D19" s="36">
        <v>41</v>
      </c>
      <c r="E19" s="36" t="s">
        <v>869</v>
      </c>
      <c r="F19" s="42">
        <v>0</v>
      </c>
      <c r="G19" s="42">
        <v>86</v>
      </c>
      <c r="H19" s="42">
        <v>86</v>
      </c>
      <c r="I19" s="273">
        <v>86.02</v>
      </c>
      <c r="J19" s="42">
        <f t="shared" si="0"/>
        <v>100.02325581395348</v>
      </c>
      <c r="K19" s="9"/>
    </row>
    <row r="20" spans="1:11" ht="15.95" customHeight="1" x14ac:dyDescent="0.2">
      <c r="A20" s="36"/>
      <c r="B20" s="49"/>
      <c r="C20" s="57">
        <v>631001</v>
      </c>
      <c r="D20" s="36">
        <v>41</v>
      </c>
      <c r="E20" s="36" t="s">
        <v>23</v>
      </c>
      <c r="F20" s="42">
        <v>200</v>
      </c>
      <c r="G20" s="42">
        <v>200</v>
      </c>
      <c r="H20" s="42">
        <v>200</v>
      </c>
      <c r="I20" s="273">
        <v>188.23</v>
      </c>
      <c r="J20" s="42">
        <f t="shared" si="0"/>
        <v>94.114999999999995</v>
      </c>
      <c r="K20" s="9"/>
    </row>
    <row r="21" spans="1:11" ht="15.95" customHeight="1" x14ac:dyDescent="0.2">
      <c r="A21" s="36"/>
      <c r="B21" s="49"/>
      <c r="C21" s="57">
        <v>636001</v>
      </c>
      <c r="D21" s="36">
        <v>41</v>
      </c>
      <c r="E21" s="36" t="s">
        <v>24</v>
      </c>
      <c r="F21" s="42">
        <v>150</v>
      </c>
      <c r="G21" s="42">
        <v>150</v>
      </c>
      <c r="H21" s="42">
        <v>150</v>
      </c>
      <c r="I21" s="273">
        <v>53.12</v>
      </c>
      <c r="J21" s="42">
        <f t="shared" si="0"/>
        <v>35.413333333333327</v>
      </c>
      <c r="K21" s="9"/>
    </row>
    <row r="22" spans="1:11" ht="15.95" customHeight="1" x14ac:dyDescent="0.2">
      <c r="A22" s="36"/>
      <c r="B22" s="49"/>
      <c r="C22" s="57">
        <v>632001</v>
      </c>
      <c r="D22" s="36">
        <v>41</v>
      </c>
      <c r="E22" s="36" t="s">
        <v>25</v>
      </c>
      <c r="F22" s="42">
        <v>3571</v>
      </c>
      <c r="G22" s="42">
        <v>3040</v>
      </c>
      <c r="H22" s="42">
        <v>3040</v>
      </c>
      <c r="I22" s="273">
        <v>3014.7</v>
      </c>
      <c r="J22" s="42">
        <f t="shared" si="0"/>
        <v>99.167763157894726</v>
      </c>
      <c r="K22" s="9"/>
    </row>
    <row r="23" spans="1:11" ht="15.95" customHeight="1" x14ac:dyDescent="0.2">
      <c r="A23" s="36"/>
      <c r="B23" s="49"/>
      <c r="C23" s="143" t="s">
        <v>26</v>
      </c>
      <c r="D23" s="36">
        <v>41</v>
      </c>
      <c r="E23" s="36" t="s">
        <v>27</v>
      </c>
      <c r="F23" s="42">
        <v>1228</v>
      </c>
      <c r="G23" s="42">
        <v>1093</v>
      </c>
      <c r="H23" s="42">
        <v>1093</v>
      </c>
      <c r="I23" s="273">
        <v>1092.8399999999999</v>
      </c>
      <c r="J23" s="42">
        <f t="shared" si="0"/>
        <v>99.985361390667876</v>
      </c>
      <c r="K23" s="9"/>
    </row>
    <row r="24" spans="1:11" ht="15.95" customHeight="1" x14ac:dyDescent="0.2">
      <c r="A24" s="36"/>
      <c r="B24" s="49"/>
      <c r="C24" s="143" t="s">
        <v>28</v>
      </c>
      <c r="D24" s="36">
        <v>41</v>
      </c>
      <c r="E24" s="36" t="s">
        <v>29</v>
      </c>
      <c r="F24" s="42">
        <v>12000</v>
      </c>
      <c r="G24" s="42">
        <v>12000</v>
      </c>
      <c r="H24" s="42">
        <v>12000</v>
      </c>
      <c r="I24" s="273">
        <v>5951.84</v>
      </c>
      <c r="J24" s="42">
        <f t="shared" si="0"/>
        <v>49.598666666666666</v>
      </c>
      <c r="K24" s="9"/>
    </row>
    <row r="25" spans="1:11" ht="15.95" customHeight="1" x14ac:dyDescent="0.2">
      <c r="A25" s="36"/>
      <c r="B25" s="49"/>
      <c r="C25" s="143" t="s">
        <v>30</v>
      </c>
      <c r="D25" s="36">
        <v>41</v>
      </c>
      <c r="E25" s="36" t="s">
        <v>498</v>
      </c>
      <c r="F25" s="42">
        <v>1990</v>
      </c>
      <c r="G25" s="42">
        <v>1990</v>
      </c>
      <c r="H25" s="42">
        <v>1990</v>
      </c>
      <c r="I25" s="273">
        <v>821.3</v>
      </c>
      <c r="J25" s="42">
        <f t="shared" si="0"/>
        <v>41.271356783919593</v>
      </c>
      <c r="K25" s="9"/>
    </row>
    <row r="26" spans="1:11" ht="15.95" customHeight="1" x14ac:dyDescent="0.2">
      <c r="A26" s="36"/>
      <c r="B26" s="49"/>
      <c r="C26" s="143" t="s">
        <v>31</v>
      </c>
      <c r="D26" s="36">
        <v>41</v>
      </c>
      <c r="E26" s="36" t="s">
        <v>32</v>
      </c>
      <c r="F26" s="42">
        <v>660</v>
      </c>
      <c r="G26" s="42">
        <v>660</v>
      </c>
      <c r="H26" s="42">
        <v>660</v>
      </c>
      <c r="I26" s="273">
        <v>544.54999999999995</v>
      </c>
      <c r="J26" s="42">
        <f t="shared" si="0"/>
        <v>82.507575757575751</v>
      </c>
      <c r="K26" s="9"/>
    </row>
    <row r="27" spans="1:11" ht="15.95" customHeight="1" x14ac:dyDescent="0.2">
      <c r="A27" s="36"/>
      <c r="B27" s="49"/>
      <c r="C27" s="143" t="s">
        <v>33</v>
      </c>
      <c r="D27" s="36">
        <v>41</v>
      </c>
      <c r="E27" s="36" t="s">
        <v>34</v>
      </c>
      <c r="F27" s="42">
        <v>760</v>
      </c>
      <c r="G27" s="42">
        <v>760</v>
      </c>
      <c r="H27" s="42">
        <v>760</v>
      </c>
      <c r="I27" s="273">
        <v>789.28</v>
      </c>
      <c r="J27" s="42">
        <f t="shared" si="0"/>
        <v>103.85263157894738</v>
      </c>
      <c r="K27" s="9"/>
    </row>
    <row r="28" spans="1:11" ht="15.95" customHeight="1" x14ac:dyDescent="0.2">
      <c r="A28" s="36"/>
      <c r="B28" s="49"/>
      <c r="C28" s="143" t="s">
        <v>35</v>
      </c>
      <c r="D28" s="36">
        <v>41</v>
      </c>
      <c r="E28" s="36" t="s">
        <v>36</v>
      </c>
      <c r="F28" s="42">
        <v>430</v>
      </c>
      <c r="G28" s="42">
        <v>430</v>
      </c>
      <c r="H28" s="42">
        <v>430</v>
      </c>
      <c r="I28" s="273">
        <v>158.97</v>
      </c>
      <c r="J28" s="42">
        <f t="shared" si="0"/>
        <v>36.969767441860462</v>
      </c>
      <c r="K28" s="9"/>
    </row>
    <row r="29" spans="1:11" ht="15.95" customHeight="1" x14ac:dyDescent="0.2">
      <c r="A29" s="36"/>
      <c r="B29" s="49"/>
      <c r="C29" s="143">
        <v>632003</v>
      </c>
      <c r="D29" s="36">
        <v>41</v>
      </c>
      <c r="E29" s="36" t="s">
        <v>37</v>
      </c>
      <c r="F29" s="42">
        <v>5000</v>
      </c>
      <c r="G29" s="42">
        <v>5000</v>
      </c>
      <c r="H29" s="42">
        <v>5000</v>
      </c>
      <c r="I29" s="273">
        <v>3373.81</v>
      </c>
      <c r="J29" s="42">
        <f t="shared" si="0"/>
        <v>67.476199999999992</v>
      </c>
      <c r="K29" s="9"/>
    </row>
    <row r="30" spans="1:11" ht="15.95" customHeight="1" x14ac:dyDescent="0.2">
      <c r="A30" s="36"/>
      <c r="B30" s="49"/>
      <c r="C30" s="143" t="s">
        <v>38</v>
      </c>
      <c r="D30" s="36">
        <v>41</v>
      </c>
      <c r="E30" s="36" t="s">
        <v>39</v>
      </c>
      <c r="F30" s="42">
        <v>300</v>
      </c>
      <c r="G30" s="42">
        <v>300</v>
      </c>
      <c r="H30" s="42">
        <v>300</v>
      </c>
      <c r="I30" s="273">
        <v>242.82</v>
      </c>
      <c r="J30" s="42">
        <f t="shared" si="0"/>
        <v>80.94</v>
      </c>
      <c r="K30" s="9"/>
    </row>
    <row r="31" spans="1:11" ht="15.95" customHeight="1" x14ac:dyDescent="0.2">
      <c r="A31" s="36"/>
      <c r="B31" s="49"/>
      <c r="C31" s="143" t="s">
        <v>40</v>
      </c>
      <c r="D31" s="36">
        <v>41</v>
      </c>
      <c r="E31" s="36" t="s">
        <v>581</v>
      </c>
      <c r="F31" s="42">
        <v>2100</v>
      </c>
      <c r="G31" s="42">
        <v>2100</v>
      </c>
      <c r="H31" s="42">
        <v>2100</v>
      </c>
      <c r="I31" s="273">
        <v>1911.66</v>
      </c>
      <c r="J31" s="42">
        <f t="shared" si="0"/>
        <v>91.031428571428577</v>
      </c>
      <c r="K31" s="9"/>
    </row>
    <row r="32" spans="1:11" ht="15.95" customHeight="1" x14ac:dyDescent="0.2">
      <c r="A32" s="36"/>
      <c r="B32" s="49"/>
      <c r="C32" s="57">
        <v>633001</v>
      </c>
      <c r="D32" s="36">
        <v>41</v>
      </c>
      <c r="E32" s="36" t="s">
        <v>679</v>
      </c>
      <c r="F32" s="42">
        <v>500</v>
      </c>
      <c r="G32" s="42">
        <v>500</v>
      </c>
      <c r="H32" s="42">
        <v>500</v>
      </c>
      <c r="I32" s="273">
        <v>193.2</v>
      </c>
      <c r="J32" s="42">
        <f t="shared" si="0"/>
        <v>38.639999999999993</v>
      </c>
      <c r="K32" s="9"/>
    </row>
    <row r="33" spans="1:11" ht="15.95" customHeight="1" x14ac:dyDescent="0.2">
      <c r="A33" s="36"/>
      <c r="B33" s="49"/>
      <c r="C33" s="57">
        <v>633004</v>
      </c>
      <c r="D33" s="36">
        <v>41</v>
      </c>
      <c r="E33" s="36" t="s">
        <v>680</v>
      </c>
      <c r="F33" s="42">
        <v>5000</v>
      </c>
      <c r="G33" s="42">
        <v>5000</v>
      </c>
      <c r="H33" s="42">
        <v>5000</v>
      </c>
      <c r="I33" s="273">
        <v>3048.9</v>
      </c>
      <c r="J33" s="42">
        <f t="shared" si="0"/>
        <v>60.978000000000002</v>
      </c>
      <c r="K33" s="9"/>
    </row>
    <row r="34" spans="1:11" ht="15.95" customHeight="1" x14ac:dyDescent="0.2">
      <c r="A34" s="36"/>
      <c r="B34" s="49"/>
      <c r="C34" s="57">
        <v>633003</v>
      </c>
      <c r="D34" s="36">
        <v>41</v>
      </c>
      <c r="E34" s="208" t="s">
        <v>909</v>
      </c>
      <c r="F34" s="42">
        <v>0</v>
      </c>
      <c r="G34" s="42">
        <v>0</v>
      </c>
      <c r="H34" s="42">
        <v>282</v>
      </c>
      <c r="I34" s="273">
        <v>167.98</v>
      </c>
      <c r="J34" s="42">
        <f t="shared" si="0"/>
        <v>59.567375886524822</v>
      </c>
      <c r="K34" s="9"/>
    </row>
    <row r="35" spans="1:11" ht="15.95" customHeight="1" x14ac:dyDescent="0.2">
      <c r="A35" s="36"/>
      <c r="B35" s="49"/>
      <c r="C35" s="143" t="s">
        <v>41</v>
      </c>
      <c r="D35" s="36">
        <v>41</v>
      </c>
      <c r="E35" s="36" t="s">
        <v>603</v>
      </c>
      <c r="F35" s="42">
        <v>2000</v>
      </c>
      <c r="G35" s="42">
        <v>3000</v>
      </c>
      <c r="H35" s="42">
        <v>3000</v>
      </c>
      <c r="I35" s="273">
        <v>1012.79</v>
      </c>
      <c r="J35" s="42">
        <f t="shared" si="0"/>
        <v>33.759666666666668</v>
      </c>
      <c r="K35" s="9"/>
    </row>
    <row r="36" spans="1:11" ht="15.95" customHeight="1" x14ac:dyDescent="0.2">
      <c r="A36" s="36"/>
      <c r="B36" s="49"/>
      <c r="C36" s="143" t="s">
        <v>42</v>
      </c>
      <c r="D36" s="36">
        <v>41</v>
      </c>
      <c r="E36" s="36" t="s">
        <v>604</v>
      </c>
      <c r="F36" s="42">
        <v>1000</v>
      </c>
      <c r="G36" s="42">
        <v>1000</v>
      </c>
      <c r="H36" s="42">
        <v>1000</v>
      </c>
      <c r="I36" s="273">
        <v>604.24</v>
      </c>
      <c r="J36" s="42">
        <f t="shared" si="0"/>
        <v>60.423999999999999</v>
      </c>
      <c r="K36" s="9"/>
    </row>
    <row r="37" spans="1:11" ht="15.95" customHeight="1" x14ac:dyDescent="0.2">
      <c r="A37" s="36"/>
      <c r="B37" s="49"/>
      <c r="C37" s="143" t="s">
        <v>43</v>
      </c>
      <c r="D37" s="36">
        <v>41</v>
      </c>
      <c r="E37" s="36" t="s">
        <v>602</v>
      </c>
      <c r="F37" s="42">
        <v>4000</v>
      </c>
      <c r="G37" s="42">
        <v>4000</v>
      </c>
      <c r="H37" s="42">
        <v>4000</v>
      </c>
      <c r="I37" s="273">
        <v>3191.49</v>
      </c>
      <c r="J37" s="42">
        <f t="shared" si="0"/>
        <v>79.78725</v>
      </c>
      <c r="K37" s="9"/>
    </row>
    <row r="38" spans="1:11" ht="15.95" customHeight="1" x14ac:dyDescent="0.2">
      <c r="A38" s="36"/>
      <c r="B38" s="49"/>
      <c r="C38" s="143">
        <v>633006</v>
      </c>
      <c r="D38" s="36">
        <v>41</v>
      </c>
      <c r="E38" s="36" t="s">
        <v>4</v>
      </c>
      <c r="F38" s="42">
        <v>1500</v>
      </c>
      <c r="G38" s="42">
        <v>1500</v>
      </c>
      <c r="H38" s="42">
        <v>1500</v>
      </c>
      <c r="I38" s="273">
        <v>944.97</v>
      </c>
      <c r="J38" s="42">
        <f t="shared" si="0"/>
        <v>62.997999999999998</v>
      </c>
      <c r="K38" s="9"/>
    </row>
    <row r="39" spans="1:11" ht="15.95" customHeight="1" x14ac:dyDescent="0.2">
      <c r="A39" s="36"/>
      <c r="B39" s="49"/>
      <c r="C39" s="143" t="s">
        <v>44</v>
      </c>
      <c r="D39" s="36">
        <v>41</v>
      </c>
      <c r="E39" s="36" t="s">
        <v>45</v>
      </c>
      <c r="F39" s="42">
        <v>200</v>
      </c>
      <c r="G39" s="42">
        <v>300</v>
      </c>
      <c r="H39" s="42">
        <v>300</v>
      </c>
      <c r="I39" s="273">
        <v>474.55</v>
      </c>
      <c r="J39" s="42">
        <f t="shared" si="0"/>
        <v>158.18333333333334</v>
      </c>
      <c r="K39" s="9"/>
    </row>
    <row r="40" spans="1:11" ht="15.6" customHeight="1" x14ac:dyDescent="0.2">
      <c r="A40" s="36"/>
      <c r="B40" s="49"/>
      <c r="C40" s="143" t="s">
        <v>46</v>
      </c>
      <c r="D40" s="36">
        <v>41</v>
      </c>
      <c r="E40" s="36" t="s">
        <v>47</v>
      </c>
      <c r="F40" s="42">
        <v>660</v>
      </c>
      <c r="G40" s="42">
        <v>660</v>
      </c>
      <c r="H40" s="42">
        <v>660</v>
      </c>
      <c r="I40" s="273">
        <v>857.47</v>
      </c>
      <c r="J40" s="42">
        <f t="shared" si="0"/>
        <v>129.91969696969696</v>
      </c>
      <c r="K40" s="9"/>
    </row>
    <row r="41" spans="1:11" ht="15.6" customHeight="1" x14ac:dyDescent="0.2">
      <c r="A41" s="36"/>
      <c r="B41" s="49"/>
      <c r="C41" s="143">
        <v>633009</v>
      </c>
      <c r="D41" s="36">
        <v>41</v>
      </c>
      <c r="E41" s="36" t="s">
        <v>48</v>
      </c>
      <c r="F41" s="42">
        <v>150</v>
      </c>
      <c r="G41" s="42">
        <v>160</v>
      </c>
      <c r="H41" s="42">
        <v>160</v>
      </c>
      <c r="I41" s="273">
        <v>288.60000000000002</v>
      </c>
      <c r="J41" s="42">
        <f t="shared" si="0"/>
        <v>180.37500000000003</v>
      </c>
      <c r="K41" s="9"/>
    </row>
    <row r="42" spans="1:11" ht="15.6" customHeight="1" x14ac:dyDescent="0.2">
      <c r="A42" s="36"/>
      <c r="B42" s="49"/>
      <c r="C42" s="143">
        <v>633016</v>
      </c>
      <c r="D42" s="36">
        <v>41</v>
      </c>
      <c r="E42" s="36" t="s">
        <v>448</v>
      </c>
      <c r="F42" s="42">
        <v>1400</v>
      </c>
      <c r="G42" s="42">
        <v>1400</v>
      </c>
      <c r="H42" s="42">
        <v>1400</v>
      </c>
      <c r="I42" s="273">
        <v>1429.32</v>
      </c>
      <c r="J42" s="42">
        <f t="shared" si="0"/>
        <v>102.09428571428572</v>
      </c>
      <c r="K42" s="9"/>
    </row>
    <row r="43" spans="1:11" ht="15.6" customHeight="1" x14ac:dyDescent="0.2">
      <c r="A43" s="36"/>
      <c r="B43" s="44"/>
      <c r="C43" s="143">
        <v>634001</v>
      </c>
      <c r="D43" s="36">
        <v>41</v>
      </c>
      <c r="E43" s="36" t="s">
        <v>558</v>
      </c>
      <c r="F43" s="42">
        <v>2200</v>
      </c>
      <c r="G43" s="42">
        <v>2200</v>
      </c>
      <c r="H43" s="42">
        <v>2200</v>
      </c>
      <c r="I43" s="273">
        <v>1882.06</v>
      </c>
      <c r="J43" s="42">
        <f t="shared" si="0"/>
        <v>85.548181818181817</v>
      </c>
      <c r="K43" s="9"/>
    </row>
    <row r="44" spans="1:11" ht="15.6" customHeight="1" x14ac:dyDescent="0.2">
      <c r="A44" s="36"/>
      <c r="B44" s="49"/>
      <c r="C44" s="143" t="s">
        <v>49</v>
      </c>
      <c r="D44" s="36">
        <v>41</v>
      </c>
      <c r="E44" s="36" t="s">
        <v>449</v>
      </c>
      <c r="F44" s="42">
        <v>4500</v>
      </c>
      <c r="G44" s="42">
        <v>4500</v>
      </c>
      <c r="H44" s="42">
        <v>4500</v>
      </c>
      <c r="I44" s="273">
        <v>5055.68</v>
      </c>
      <c r="J44" s="42">
        <f t="shared" si="0"/>
        <v>112.34844444444445</v>
      </c>
      <c r="K44" s="9"/>
    </row>
    <row r="45" spans="1:11" ht="15.6" customHeight="1" x14ac:dyDescent="0.2">
      <c r="A45" s="36"/>
      <c r="B45" s="49"/>
      <c r="C45" s="143" t="s">
        <v>2</v>
      </c>
      <c r="D45" s="36">
        <v>41</v>
      </c>
      <c r="E45" s="36" t="s">
        <v>3</v>
      </c>
      <c r="F45" s="42">
        <v>187</v>
      </c>
      <c r="G45" s="42">
        <v>187</v>
      </c>
      <c r="H45" s="42">
        <v>187</v>
      </c>
      <c r="I45" s="273">
        <v>115</v>
      </c>
      <c r="J45" s="42">
        <f t="shared" si="0"/>
        <v>61.497326203208559</v>
      </c>
      <c r="K45" s="9"/>
    </row>
    <row r="46" spans="1:11" ht="15.6" customHeight="1" x14ac:dyDescent="0.2">
      <c r="A46" s="36"/>
      <c r="B46" s="49"/>
      <c r="C46" s="143">
        <v>634003</v>
      </c>
      <c r="D46" s="36">
        <v>41</v>
      </c>
      <c r="E46" s="36" t="s">
        <v>499</v>
      </c>
      <c r="F46" s="42">
        <v>800</v>
      </c>
      <c r="G46" s="42">
        <v>800</v>
      </c>
      <c r="H46" s="42">
        <v>800</v>
      </c>
      <c r="I46" s="273">
        <v>610.59</v>
      </c>
      <c r="J46" s="42">
        <f t="shared" si="0"/>
        <v>76.323750000000004</v>
      </c>
      <c r="K46" s="9"/>
    </row>
    <row r="47" spans="1:11" ht="15.6" customHeight="1" x14ac:dyDescent="0.2">
      <c r="A47" s="36"/>
      <c r="B47" s="49"/>
      <c r="C47" s="143" t="s">
        <v>50</v>
      </c>
      <c r="D47" s="36">
        <v>41</v>
      </c>
      <c r="E47" s="36" t="s">
        <v>51</v>
      </c>
      <c r="F47" s="42">
        <v>2300</v>
      </c>
      <c r="G47" s="42">
        <v>2300</v>
      </c>
      <c r="H47" s="42">
        <v>2300</v>
      </c>
      <c r="I47" s="273">
        <v>1436.54</v>
      </c>
      <c r="J47" s="42">
        <f t="shared" si="0"/>
        <v>62.458260869565216</v>
      </c>
      <c r="K47" s="9"/>
    </row>
    <row r="48" spans="1:11" ht="15.6" customHeight="1" x14ac:dyDescent="0.2">
      <c r="A48" s="36"/>
      <c r="B48" s="49"/>
      <c r="C48" s="143">
        <v>635002</v>
      </c>
      <c r="D48" s="36">
        <v>41</v>
      </c>
      <c r="E48" s="36" t="s">
        <v>500</v>
      </c>
      <c r="F48" s="42">
        <v>400</v>
      </c>
      <c r="G48" s="42">
        <v>400</v>
      </c>
      <c r="H48" s="42">
        <v>400</v>
      </c>
      <c r="I48" s="273">
        <v>0</v>
      </c>
      <c r="J48" s="42">
        <f t="shared" si="0"/>
        <v>0</v>
      </c>
      <c r="K48" s="9"/>
    </row>
    <row r="49" spans="1:16" ht="15.6" customHeight="1" x14ac:dyDescent="0.2">
      <c r="A49" s="36"/>
      <c r="B49" s="49"/>
      <c r="C49" s="143">
        <v>635004</v>
      </c>
      <c r="D49" s="36">
        <v>41</v>
      </c>
      <c r="E49" s="36" t="s">
        <v>52</v>
      </c>
      <c r="F49" s="42">
        <v>201</v>
      </c>
      <c r="G49" s="42">
        <v>201</v>
      </c>
      <c r="H49" s="42">
        <v>201</v>
      </c>
      <c r="I49" s="273">
        <v>25.2</v>
      </c>
      <c r="J49" s="42">
        <f t="shared" si="0"/>
        <v>12.53731343283582</v>
      </c>
      <c r="K49" s="9"/>
    </row>
    <row r="50" spans="1:16" ht="15.6" customHeight="1" x14ac:dyDescent="0.2">
      <c r="A50" s="36"/>
      <c r="B50" s="49"/>
      <c r="C50" s="143">
        <v>635005</v>
      </c>
      <c r="D50" s="36">
        <v>41</v>
      </c>
      <c r="E50" s="36" t="s">
        <v>53</v>
      </c>
      <c r="F50" s="42">
        <v>1140</v>
      </c>
      <c r="G50" s="42">
        <v>1140</v>
      </c>
      <c r="H50" s="42">
        <v>1140</v>
      </c>
      <c r="I50" s="273">
        <v>2830.84</v>
      </c>
      <c r="J50" s="42">
        <f t="shared" si="0"/>
        <v>248.31929824561402</v>
      </c>
      <c r="K50" s="9"/>
    </row>
    <row r="51" spans="1:16" ht="15.6" customHeight="1" x14ac:dyDescent="0.2">
      <c r="A51" s="36"/>
      <c r="B51" s="36"/>
      <c r="C51" s="143" t="s">
        <v>54</v>
      </c>
      <c r="D51" s="36">
        <v>41</v>
      </c>
      <c r="E51" s="36" t="s">
        <v>55</v>
      </c>
      <c r="F51" s="42">
        <v>3500</v>
      </c>
      <c r="G51" s="42">
        <v>3500</v>
      </c>
      <c r="H51" s="42">
        <v>3500</v>
      </c>
      <c r="I51" s="273">
        <v>2265.33</v>
      </c>
      <c r="J51" s="42">
        <f t="shared" si="0"/>
        <v>64.72371428571428</v>
      </c>
      <c r="K51" s="9"/>
    </row>
    <row r="52" spans="1:16" ht="15.6" customHeight="1" x14ac:dyDescent="0.2">
      <c r="A52" s="36"/>
      <c r="B52" s="49"/>
      <c r="C52" s="143" t="s">
        <v>56</v>
      </c>
      <c r="D52" s="36">
        <v>41</v>
      </c>
      <c r="E52" s="36" t="s">
        <v>753</v>
      </c>
      <c r="F52" s="42">
        <v>5200</v>
      </c>
      <c r="G52" s="42">
        <v>5200</v>
      </c>
      <c r="H52" s="42">
        <v>5200</v>
      </c>
      <c r="I52" s="273">
        <v>2841.75</v>
      </c>
      <c r="J52" s="42">
        <f t="shared" si="0"/>
        <v>54.64903846153846</v>
      </c>
      <c r="K52" s="9"/>
    </row>
    <row r="53" spans="1:16" ht="15.6" customHeight="1" x14ac:dyDescent="0.2">
      <c r="A53" s="36"/>
      <c r="B53" s="49"/>
      <c r="C53" s="143" t="s">
        <v>501</v>
      </c>
      <c r="D53" s="36">
        <v>41</v>
      </c>
      <c r="E53" s="36" t="s">
        <v>502</v>
      </c>
      <c r="F53" s="42">
        <v>54</v>
      </c>
      <c r="G53" s="42">
        <v>54</v>
      </c>
      <c r="H53" s="42">
        <v>54</v>
      </c>
      <c r="I53" s="273">
        <v>54</v>
      </c>
      <c r="J53" s="42">
        <f t="shared" si="0"/>
        <v>100</v>
      </c>
      <c r="K53" s="9"/>
    </row>
    <row r="54" spans="1:16" ht="15.6" customHeight="1" x14ac:dyDescent="0.2">
      <c r="A54" s="36"/>
      <c r="B54" s="49"/>
      <c r="C54" s="143" t="s">
        <v>57</v>
      </c>
      <c r="D54" s="36">
        <v>41</v>
      </c>
      <c r="E54" s="36" t="s">
        <v>270</v>
      </c>
      <c r="F54" s="42">
        <v>2000</v>
      </c>
      <c r="G54" s="42">
        <v>276</v>
      </c>
      <c r="H54" s="42">
        <v>276</v>
      </c>
      <c r="I54" s="273">
        <v>276</v>
      </c>
      <c r="J54" s="42">
        <f t="shared" si="0"/>
        <v>100</v>
      </c>
      <c r="K54" s="9"/>
    </row>
    <row r="55" spans="1:16" ht="15.6" customHeight="1" x14ac:dyDescent="0.2">
      <c r="A55" s="36"/>
      <c r="B55" s="49"/>
      <c r="C55" s="143">
        <v>637003</v>
      </c>
      <c r="D55" s="36">
        <v>41</v>
      </c>
      <c r="E55" s="36" t="s">
        <v>605</v>
      </c>
      <c r="F55" s="42">
        <v>84</v>
      </c>
      <c r="G55" s="42">
        <v>84</v>
      </c>
      <c r="H55" s="42">
        <v>84</v>
      </c>
      <c r="I55" s="273">
        <v>0</v>
      </c>
      <c r="J55" s="42">
        <f t="shared" si="0"/>
        <v>0</v>
      </c>
      <c r="K55" s="9"/>
    </row>
    <row r="56" spans="1:16" ht="15.6" customHeight="1" x14ac:dyDescent="0.2">
      <c r="A56" s="36"/>
      <c r="B56" s="49"/>
      <c r="C56" s="143" t="s">
        <v>606</v>
      </c>
      <c r="D56" s="36">
        <v>41</v>
      </c>
      <c r="E56" s="36" t="s">
        <v>607</v>
      </c>
      <c r="F56" s="42">
        <v>336</v>
      </c>
      <c r="G56" s="42">
        <v>720</v>
      </c>
      <c r="H56" s="42">
        <v>720</v>
      </c>
      <c r="I56" s="273">
        <v>1140</v>
      </c>
      <c r="J56" s="42">
        <f t="shared" si="0"/>
        <v>158.33333333333331</v>
      </c>
      <c r="K56" s="9"/>
    </row>
    <row r="57" spans="1:16" ht="15.6" customHeight="1" x14ac:dyDescent="0.2">
      <c r="A57" s="36"/>
      <c r="B57" s="49"/>
      <c r="C57" s="143">
        <v>637004</v>
      </c>
      <c r="D57" s="36">
        <v>41</v>
      </c>
      <c r="E57" s="208" t="s">
        <v>910</v>
      </c>
      <c r="F57" s="42">
        <v>0</v>
      </c>
      <c r="G57" s="42">
        <v>0</v>
      </c>
      <c r="H57" s="42">
        <v>0</v>
      </c>
      <c r="I57" s="273">
        <v>18.7</v>
      </c>
      <c r="J57" s="42">
        <v>0</v>
      </c>
      <c r="K57" s="9"/>
    </row>
    <row r="58" spans="1:16" ht="15.6" customHeight="1" x14ac:dyDescent="0.2">
      <c r="A58" s="36"/>
      <c r="B58" s="49"/>
      <c r="C58" s="143" t="s">
        <v>353</v>
      </c>
      <c r="D58" s="36">
        <v>41</v>
      </c>
      <c r="E58" s="36" t="s">
        <v>354</v>
      </c>
      <c r="F58" s="42">
        <v>80</v>
      </c>
      <c r="G58" s="42">
        <v>80</v>
      </c>
      <c r="H58" s="42">
        <v>80</v>
      </c>
      <c r="I58" s="273">
        <v>74.06</v>
      </c>
      <c r="J58" s="42">
        <f t="shared" si="0"/>
        <v>92.575000000000003</v>
      </c>
      <c r="K58" s="9"/>
    </row>
    <row r="59" spans="1:16" ht="15.6" customHeight="1" x14ac:dyDescent="0.2">
      <c r="A59" s="36"/>
      <c r="B59" s="49"/>
      <c r="C59" s="143" t="s">
        <v>608</v>
      </c>
      <c r="D59" s="36">
        <v>41</v>
      </c>
      <c r="E59" s="36" t="s">
        <v>609</v>
      </c>
      <c r="F59" s="42">
        <v>808</v>
      </c>
      <c r="G59" s="42">
        <v>1460</v>
      </c>
      <c r="H59" s="42">
        <v>1460</v>
      </c>
      <c r="I59" s="273">
        <v>2856.99</v>
      </c>
      <c r="J59" s="42">
        <f t="shared" si="0"/>
        <v>195.68424657534246</v>
      </c>
      <c r="K59" s="9"/>
    </row>
    <row r="60" spans="1:16" ht="15.6" customHeight="1" x14ac:dyDescent="0.2">
      <c r="A60" s="36"/>
      <c r="B60" s="49"/>
      <c r="C60" s="143" t="s">
        <v>610</v>
      </c>
      <c r="D60" s="36">
        <v>41</v>
      </c>
      <c r="E60" s="36" t="s">
        <v>612</v>
      </c>
      <c r="F60" s="42">
        <v>0</v>
      </c>
      <c r="G60" s="42">
        <v>0</v>
      </c>
      <c r="H60" s="42">
        <v>0</v>
      </c>
      <c r="I60" s="273">
        <v>0</v>
      </c>
      <c r="J60" s="42">
        <v>0</v>
      </c>
      <c r="K60" s="9"/>
    </row>
    <row r="61" spans="1:16" ht="15.6" customHeight="1" x14ac:dyDescent="0.2">
      <c r="A61" s="36"/>
      <c r="B61" s="49"/>
      <c r="C61" s="143">
        <v>637011</v>
      </c>
      <c r="D61" s="36">
        <v>41</v>
      </c>
      <c r="E61" s="36" t="s">
        <v>611</v>
      </c>
      <c r="F61" s="42">
        <v>1500</v>
      </c>
      <c r="G61" s="42">
        <v>1500</v>
      </c>
      <c r="H61" s="42">
        <v>1500</v>
      </c>
      <c r="I61" s="273">
        <v>779.58</v>
      </c>
      <c r="J61" s="42">
        <f t="shared" si="0"/>
        <v>51.972000000000008</v>
      </c>
      <c r="K61" s="9"/>
    </row>
    <row r="62" spans="1:16" ht="15.6" customHeight="1" x14ac:dyDescent="0.2">
      <c r="A62" s="36"/>
      <c r="B62" s="49"/>
      <c r="C62" s="143">
        <v>637012</v>
      </c>
      <c r="D62" s="36">
        <v>41</v>
      </c>
      <c r="E62" s="36" t="s">
        <v>331</v>
      </c>
      <c r="F62" s="42">
        <v>847</v>
      </c>
      <c r="G62" s="42">
        <v>3948.82</v>
      </c>
      <c r="H62" s="42">
        <v>3948.82</v>
      </c>
      <c r="I62" s="273">
        <v>4171.82</v>
      </c>
      <c r="J62" s="42">
        <f t="shared" si="0"/>
        <v>105.64725664882167</v>
      </c>
      <c r="K62" s="9"/>
    </row>
    <row r="63" spans="1:16" ht="15.6" customHeight="1" x14ac:dyDescent="0.2">
      <c r="A63" s="36"/>
      <c r="B63" s="49"/>
      <c r="C63" s="143">
        <v>637014</v>
      </c>
      <c r="D63" s="36">
        <v>41</v>
      </c>
      <c r="E63" s="36" t="s">
        <v>58</v>
      </c>
      <c r="F63" s="42">
        <v>7963</v>
      </c>
      <c r="G63" s="42">
        <v>7963</v>
      </c>
      <c r="H63" s="42">
        <v>7963</v>
      </c>
      <c r="I63" s="273">
        <v>7886.27</v>
      </c>
      <c r="J63" s="42">
        <f t="shared" si="0"/>
        <v>99.036418435263101</v>
      </c>
      <c r="K63" s="9"/>
      <c r="P63" s="5"/>
    </row>
    <row r="64" spans="1:16" ht="15.6" customHeight="1" x14ac:dyDescent="0.2">
      <c r="A64" s="36"/>
      <c r="B64" s="49"/>
      <c r="C64" s="143" t="s">
        <v>59</v>
      </c>
      <c r="D64" s="36">
        <v>41</v>
      </c>
      <c r="E64" s="36" t="s">
        <v>60</v>
      </c>
      <c r="F64" s="42">
        <v>3063</v>
      </c>
      <c r="G64" s="42">
        <v>3063</v>
      </c>
      <c r="H64" s="42">
        <v>3063</v>
      </c>
      <c r="I64" s="273">
        <v>3010.72</v>
      </c>
      <c r="J64" s="42">
        <f t="shared" si="0"/>
        <v>98.293176624224614</v>
      </c>
      <c r="K64" s="9"/>
    </row>
    <row r="65" spans="1:19" ht="15.6" customHeight="1" x14ac:dyDescent="0.2">
      <c r="A65" s="36"/>
      <c r="B65" s="49"/>
      <c r="C65" s="143" t="s">
        <v>61</v>
      </c>
      <c r="D65" s="36">
        <v>41</v>
      </c>
      <c r="E65" s="36" t="s">
        <v>848</v>
      </c>
      <c r="F65" s="42">
        <v>1100</v>
      </c>
      <c r="G65" s="42">
        <v>1100</v>
      </c>
      <c r="H65" s="42">
        <v>1100</v>
      </c>
      <c r="I65" s="273">
        <v>0</v>
      </c>
      <c r="J65" s="42">
        <f t="shared" si="0"/>
        <v>0</v>
      </c>
      <c r="K65" s="9"/>
    </row>
    <row r="66" spans="1:19" ht="15.6" customHeight="1" x14ac:dyDescent="0.2">
      <c r="A66" s="36"/>
      <c r="B66" s="49"/>
      <c r="C66" s="57">
        <v>637016</v>
      </c>
      <c r="D66" s="36">
        <v>41</v>
      </c>
      <c r="E66" s="36" t="s">
        <v>62</v>
      </c>
      <c r="F66" s="42">
        <v>2900</v>
      </c>
      <c r="G66" s="42">
        <v>3500</v>
      </c>
      <c r="H66" s="42">
        <v>3500</v>
      </c>
      <c r="I66" s="273">
        <v>3746</v>
      </c>
      <c r="J66" s="42">
        <f t="shared" si="0"/>
        <v>107.02857142857142</v>
      </c>
      <c r="K66" s="9"/>
    </row>
    <row r="67" spans="1:19" ht="15.6" customHeight="1" x14ac:dyDescent="0.2">
      <c r="A67" s="36"/>
      <c r="B67" s="49"/>
      <c r="C67" s="57">
        <v>637023</v>
      </c>
      <c r="D67" s="36">
        <v>41</v>
      </c>
      <c r="E67" s="36" t="s">
        <v>332</v>
      </c>
      <c r="F67" s="42">
        <v>600</v>
      </c>
      <c r="G67" s="42">
        <v>600</v>
      </c>
      <c r="H67" s="42">
        <v>600</v>
      </c>
      <c r="I67" s="273">
        <v>191.7</v>
      </c>
      <c r="J67" s="42">
        <f t="shared" si="0"/>
        <v>31.95</v>
      </c>
      <c r="K67" s="9"/>
    </row>
    <row r="68" spans="1:19" ht="15.6" customHeight="1" x14ac:dyDescent="0.2">
      <c r="A68" s="36"/>
      <c r="B68" s="49"/>
      <c r="C68" s="57">
        <v>637004</v>
      </c>
      <c r="D68" s="36">
        <v>41</v>
      </c>
      <c r="E68" s="36" t="s">
        <v>450</v>
      </c>
      <c r="F68" s="42">
        <v>150</v>
      </c>
      <c r="G68" s="42">
        <v>150</v>
      </c>
      <c r="H68" s="42">
        <v>150</v>
      </c>
      <c r="I68" s="273">
        <v>156</v>
      </c>
      <c r="J68" s="42">
        <f t="shared" si="0"/>
        <v>104</v>
      </c>
      <c r="K68" s="9"/>
    </row>
    <row r="69" spans="1:19" ht="15.6" customHeight="1" x14ac:dyDescent="0.2">
      <c r="A69" s="36"/>
      <c r="B69" s="49"/>
      <c r="C69" s="57">
        <v>642015</v>
      </c>
      <c r="D69" s="36">
        <v>41</v>
      </c>
      <c r="E69" s="36" t="s">
        <v>484</v>
      </c>
      <c r="F69" s="42">
        <v>187</v>
      </c>
      <c r="G69" s="42">
        <v>187</v>
      </c>
      <c r="H69" s="42">
        <v>187</v>
      </c>
      <c r="I69" s="273">
        <v>354.56</v>
      </c>
      <c r="J69" s="42">
        <f t="shared" si="0"/>
        <v>189.6042780748663</v>
      </c>
      <c r="K69" s="9"/>
    </row>
    <row r="70" spans="1:19" ht="15.6" customHeight="1" x14ac:dyDescent="0.2">
      <c r="A70" s="36"/>
      <c r="B70" s="36"/>
      <c r="C70" s="143" t="s">
        <v>506</v>
      </c>
      <c r="D70" s="36">
        <v>41</v>
      </c>
      <c r="E70" s="36" t="s">
        <v>507</v>
      </c>
      <c r="F70" s="42">
        <v>0</v>
      </c>
      <c r="G70" s="42">
        <v>60</v>
      </c>
      <c r="H70" s="42">
        <v>60</v>
      </c>
      <c r="I70" s="273">
        <v>57.72</v>
      </c>
      <c r="J70" s="42">
        <f t="shared" si="0"/>
        <v>96.2</v>
      </c>
      <c r="K70" s="9"/>
    </row>
    <row r="71" spans="1:19" ht="15.6" customHeight="1" x14ac:dyDescent="0.2">
      <c r="A71" s="36"/>
      <c r="B71" s="36"/>
      <c r="C71" s="143">
        <v>637026</v>
      </c>
      <c r="D71" s="36">
        <v>41</v>
      </c>
      <c r="E71" s="36" t="s">
        <v>451</v>
      </c>
      <c r="F71" s="42">
        <v>280</v>
      </c>
      <c r="G71" s="42">
        <v>308</v>
      </c>
      <c r="H71" s="42">
        <v>308</v>
      </c>
      <c r="I71" s="273">
        <v>308</v>
      </c>
      <c r="J71" s="42">
        <f t="shared" si="0"/>
        <v>100</v>
      </c>
      <c r="K71" s="9"/>
    </row>
    <row r="72" spans="1:19" ht="15.6" customHeight="1" x14ac:dyDescent="0.2">
      <c r="A72" s="36"/>
      <c r="B72" s="36"/>
      <c r="C72" s="143" t="s">
        <v>613</v>
      </c>
      <c r="D72" s="36">
        <v>41</v>
      </c>
      <c r="E72" s="36" t="s">
        <v>805</v>
      </c>
      <c r="F72" s="42">
        <v>0</v>
      </c>
      <c r="G72" s="42">
        <v>440</v>
      </c>
      <c r="H72" s="42">
        <v>440</v>
      </c>
      <c r="I72" s="273">
        <v>440</v>
      </c>
      <c r="J72" s="42">
        <f t="shared" si="0"/>
        <v>100</v>
      </c>
      <c r="K72" s="9"/>
    </row>
    <row r="73" spans="1:19" ht="15.6" customHeight="1" x14ac:dyDescent="0.2">
      <c r="A73" s="36"/>
      <c r="B73" s="36"/>
      <c r="C73" s="143" t="s">
        <v>618</v>
      </c>
      <c r="D73" s="36">
        <v>41</v>
      </c>
      <c r="E73" s="36" t="s">
        <v>704</v>
      </c>
      <c r="F73" s="42">
        <v>700</v>
      </c>
      <c r="G73" s="42">
        <v>700</v>
      </c>
      <c r="H73" s="42">
        <v>700</v>
      </c>
      <c r="I73" s="273">
        <v>124</v>
      </c>
      <c r="J73" s="42">
        <f t="shared" si="0"/>
        <v>17.714285714285712</v>
      </c>
      <c r="K73" s="9"/>
    </row>
    <row r="74" spans="1:19" ht="15.6" customHeight="1" x14ac:dyDescent="0.2">
      <c r="A74" s="40" t="s">
        <v>398</v>
      </c>
      <c r="B74" s="36"/>
      <c r="C74" s="57"/>
      <c r="D74" s="99"/>
      <c r="E74" s="99" t="s">
        <v>64</v>
      </c>
      <c r="F74" s="103">
        <f>SUM(F13:F73)</f>
        <v>427092</v>
      </c>
      <c r="G74" s="103">
        <f t="shared" ref="G74:H74" si="1">SUM(G13:G73)</f>
        <v>431188.82</v>
      </c>
      <c r="H74" s="103">
        <f t="shared" si="1"/>
        <v>431470.82</v>
      </c>
      <c r="I74" s="272">
        <f>SUM(I13:I73)</f>
        <v>413310.29</v>
      </c>
      <c r="J74" s="42">
        <f t="shared" si="0"/>
        <v>95.791017802779805</v>
      </c>
      <c r="K74" s="122"/>
      <c r="L74" s="33"/>
      <c r="M74" s="33">
        <f>SUM(F74)</f>
        <v>427092</v>
      </c>
      <c r="N74" s="33">
        <f>SUM(G74)</f>
        <v>431188.82</v>
      </c>
      <c r="O74" s="33">
        <f>SUM(H74)</f>
        <v>431470.82</v>
      </c>
      <c r="P74" s="33">
        <f>SUM(I74)</f>
        <v>413310.29</v>
      </c>
      <c r="Q74" s="33">
        <f>SUM(J74)</f>
        <v>95.791017802779805</v>
      </c>
      <c r="R74" s="33">
        <f>SUM(I74)</f>
        <v>413310.29</v>
      </c>
      <c r="S74" s="33"/>
    </row>
    <row r="75" spans="1:19" s="5" customFormat="1" ht="15.6" customHeight="1" x14ac:dyDescent="0.2">
      <c r="A75" s="66"/>
      <c r="B75" s="66" t="s">
        <v>425</v>
      </c>
      <c r="C75" s="67"/>
      <c r="D75" s="68"/>
      <c r="E75" s="66"/>
      <c r="F75" s="9"/>
      <c r="G75" s="9"/>
      <c r="H75" s="9"/>
      <c r="I75" s="273"/>
      <c r="J75" s="42"/>
      <c r="K75" s="9"/>
    </row>
    <row r="76" spans="1:19" ht="15.6" customHeight="1" x14ac:dyDescent="0.2">
      <c r="A76" s="40" t="s">
        <v>424</v>
      </c>
      <c r="B76" s="36"/>
      <c r="C76" s="57">
        <v>637026.61100000003</v>
      </c>
      <c r="D76" s="36">
        <v>41</v>
      </c>
      <c r="E76" s="36" t="s">
        <v>701</v>
      </c>
      <c r="F76" s="42">
        <v>7500</v>
      </c>
      <c r="G76" s="209">
        <v>10000</v>
      </c>
      <c r="H76" s="209">
        <v>10000</v>
      </c>
      <c r="I76" s="273">
        <v>9170</v>
      </c>
      <c r="J76" s="42">
        <f t="shared" si="0"/>
        <v>91.7</v>
      </c>
      <c r="K76" s="251"/>
    </row>
    <row r="77" spans="1:19" ht="15.6" customHeight="1" x14ac:dyDescent="0.2">
      <c r="A77" s="36"/>
      <c r="B77" s="36"/>
      <c r="C77" s="143" t="s">
        <v>63</v>
      </c>
      <c r="D77" s="36">
        <v>41</v>
      </c>
      <c r="E77" s="36" t="s">
        <v>700</v>
      </c>
      <c r="F77" s="42">
        <v>2100</v>
      </c>
      <c r="G77" s="209">
        <v>3400</v>
      </c>
      <c r="H77" s="209">
        <v>3400</v>
      </c>
      <c r="I77" s="273">
        <v>1820.94</v>
      </c>
      <c r="J77" s="42">
        <f t="shared" si="0"/>
        <v>53.557058823529417</v>
      </c>
      <c r="K77" s="251"/>
    </row>
    <row r="78" spans="1:19" ht="15.6" customHeight="1" x14ac:dyDescent="0.2">
      <c r="A78" s="40" t="s">
        <v>424</v>
      </c>
      <c r="B78" s="36"/>
      <c r="C78" s="57"/>
      <c r="D78" s="99"/>
      <c r="E78" s="99" t="s">
        <v>64</v>
      </c>
      <c r="F78" s="119">
        <f>SUM(F76:F77)</f>
        <v>9600</v>
      </c>
      <c r="G78" s="119">
        <f t="shared" ref="G78:H78" si="2">SUM(G76:G77)</f>
        <v>13400</v>
      </c>
      <c r="H78" s="119">
        <f t="shared" si="2"/>
        <v>13400</v>
      </c>
      <c r="I78" s="262">
        <f>SUM(I76:I77)</f>
        <v>10990.94</v>
      </c>
      <c r="J78" s="42">
        <f t="shared" ref="J78:J141" si="3">SUM(I78/H78)*100</f>
        <v>82.021940298507474</v>
      </c>
      <c r="K78" s="193"/>
      <c r="M78" s="33">
        <f>SUM(F78)</f>
        <v>9600</v>
      </c>
      <c r="N78" s="33">
        <f>SUM(G78)</f>
        <v>13400</v>
      </c>
      <c r="O78" s="33">
        <f>SUM(H78)</f>
        <v>13400</v>
      </c>
      <c r="P78" s="33">
        <f>SUM(I78)</f>
        <v>10990.94</v>
      </c>
      <c r="Q78" s="33">
        <f>SUM(J78)</f>
        <v>82.021940298507474</v>
      </c>
      <c r="R78" s="33">
        <f>SUM(I78)</f>
        <v>10990.94</v>
      </c>
      <c r="S78" s="33"/>
    </row>
    <row r="79" spans="1:19" ht="15.6" customHeight="1" x14ac:dyDescent="0.2">
      <c r="A79" s="48"/>
      <c r="B79" s="61"/>
      <c r="C79" s="60"/>
      <c r="D79" s="192"/>
      <c r="E79" s="192"/>
      <c r="F79" s="193"/>
      <c r="G79" s="193"/>
      <c r="H79" s="193"/>
      <c r="I79" s="34"/>
      <c r="J79" s="9"/>
      <c r="K79" s="193"/>
      <c r="M79" s="33"/>
      <c r="N79" s="33"/>
      <c r="O79" s="33"/>
      <c r="P79" s="33"/>
      <c r="Q79" s="33"/>
      <c r="R79" s="33"/>
      <c r="S79" s="33"/>
    </row>
    <row r="80" spans="1:19" ht="15.6" customHeight="1" x14ac:dyDescent="0.2">
      <c r="A80" s="48"/>
      <c r="B80" s="61"/>
      <c r="C80" s="60"/>
      <c r="D80" s="192"/>
      <c r="E80" s="192"/>
      <c r="F80" s="193"/>
      <c r="G80" s="193"/>
      <c r="H80" s="193"/>
      <c r="I80" s="34"/>
      <c r="J80" s="9"/>
      <c r="K80" s="193"/>
      <c r="M80" s="33"/>
      <c r="N80" s="33"/>
      <c r="O80" s="33"/>
      <c r="P80" s="33"/>
      <c r="Q80" s="33"/>
      <c r="R80" s="33"/>
      <c r="S80" s="33"/>
    </row>
    <row r="81" spans="1:19" ht="15.6" customHeight="1" x14ac:dyDescent="0.2">
      <c r="A81" s="48"/>
      <c r="B81" s="61"/>
      <c r="C81" s="60"/>
      <c r="D81" s="192"/>
      <c r="E81" s="192"/>
      <c r="F81" s="193"/>
      <c r="G81" s="193"/>
      <c r="H81" s="193"/>
      <c r="I81" s="34"/>
      <c r="J81" s="9"/>
      <c r="K81" s="193"/>
      <c r="M81" s="33"/>
      <c r="N81" s="33"/>
      <c r="O81" s="33"/>
      <c r="P81" s="33"/>
      <c r="Q81" s="33"/>
      <c r="R81" s="33"/>
      <c r="S81" s="33"/>
    </row>
    <row r="82" spans="1:19" s="5" customFormat="1" ht="15.95" customHeight="1" x14ac:dyDescent="0.2">
      <c r="A82" s="66"/>
      <c r="B82" s="66" t="s">
        <v>379</v>
      </c>
      <c r="C82" s="67"/>
      <c r="D82" s="68"/>
      <c r="E82" s="66"/>
      <c r="F82" s="9"/>
      <c r="G82" s="9"/>
      <c r="H82" s="9"/>
      <c r="I82" s="34"/>
      <c r="J82" s="9"/>
      <c r="K82" s="9"/>
    </row>
    <row r="83" spans="1:19" ht="15.95" customHeight="1" x14ac:dyDescent="0.2">
      <c r="A83" s="36"/>
      <c r="B83" s="69" t="s">
        <v>65</v>
      </c>
      <c r="C83" s="56"/>
      <c r="D83" s="40"/>
      <c r="E83" s="40" t="s">
        <v>66</v>
      </c>
      <c r="F83" s="42"/>
      <c r="G83" s="42"/>
      <c r="H83" s="42"/>
      <c r="I83" s="273"/>
      <c r="J83" s="42"/>
      <c r="K83" s="9"/>
    </row>
    <row r="84" spans="1:19" ht="15.95" customHeight="1" x14ac:dyDescent="0.2">
      <c r="A84" s="70" t="s">
        <v>299</v>
      </c>
      <c r="B84" s="36"/>
      <c r="C84" s="57" t="s">
        <v>18</v>
      </c>
      <c r="D84" s="36">
        <v>41</v>
      </c>
      <c r="E84" s="36" t="s">
        <v>67</v>
      </c>
      <c r="F84" s="120">
        <v>3120</v>
      </c>
      <c r="G84" s="120">
        <v>3476</v>
      </c>
      <c r="H84" s="120">
        <v>3476</v>
      </c>
      <c r="I84" s="273">
        <v>3475.91</v>
      </c>
      <c r="J84" s="42">
        <f t="shared" si="3"/>
        <v>99.997410817031067</v>
      </c>
      <c r="K84" s="252"/>
    </row>
    <row r="85" spans="1:19" ht="15.95" customHeight="1" x14ac:dyDescent="0.2">
      <c r="A85" s="36"/>
      <c r="B85" s="36"/>
      <c r="C85" s="143" t="s">
        <v>16</v>
      </c>
      <c r="D85" s="36">
        <v>41</v>
      </c>
      <c r="E85" s="36" t="s">
        <v>68</v>
      </c>
      <c r="F85" s="42">
        <v>1090</v>
      </c>
      <c r="G85" s="42">
        <v>1200</v>
      </c>
      <c r="H85" s="42">
        <v>1200</v>
      </c>
      <c r="I85" s="273">
        <v>982.81</v>
      </c>
      <c r="J85" s="42">
        <f t="shared" si="3"/>
        <v>81.900833333333338</v>
      </c>
      <c r="K85" s="9"/>
    </row>
    <row r="86" spans="1:19" ht="15.95" customHeight="1" x14ac:dyDescent="0.2">
      <c r="A86" s="70" t="s">
        <v>299</v>
      </c>
      <c r="B86" s="36"/>
      <c r="C86" s="57">
        <v>637011</v>
      </c>
      <c r="D86" s="36">
        <v>41</v>
      </c>
      <c r="E86" s="36" t="s">
        <v>69</v>
      </c>
      <c r="F86" s="42">
        <v>3000</v>
      </c>
      <c r="G86" s="42">
        <v>3000</v>
      </c>
      <c r="H86" s="42">
        <v>3000</v>
      </c>
      <c r="I86" s="273">
        <v>3000</v>
      </c>
      <c r="J86" s="42">
        <f t="shared" si="3"/>
        <v>100</v>
      </c>
      <c r="K86" s="9"/>
    </row>
    <row r="87" spans="1:19" ht="15.95" customHeight="1" x14ac:dyDescent="0.2">
      <c r="A87" s="70"/>
      <c r="B87" s="36"/>
      <c r="C87" s="57">
        <v>637005</v>
      </c>
      <c r="D87" s="36">
        <v>41</v>
      </c>
      <c r="E87" s="36" t="s">
        <v>661</v>
      </c>
      <c r="F87" s="42">
        <v>15840</v>
      </c>
      <c r="G87" s="42">
        <v>15840</v>
      </c>
      <c r="H87" s="42">
        <v>15840</v>
      </c>
      <c r="I87" s="273">
        <v>13732.58</v>
      </c>
      <c r="J87" s="42">
        <f t="shared" si="3"/>
        <v>86.695580808080805</v>
      </c>
      <c r="K87" s="9"/>
    </row>
    <row r="88" spans="1:19" ht="15.95" customHeight="1" x14ac:dyDescent="0.2">
      <c r="A88" s="70" t="s">
        <v>299</v>
      </c>
      <c r="B88" s="36"/>
      <c r="C88" s="57">
        <v>637012</v>
      </c>
      <c r="D88" s="36">
        <v>41</v>
      </c>
      <c r="E88" s="36" t="s">
        <v>508</v>
      </c>
      <c r="F88" s="42">
        <v>2880</v>
      </c>
      <c r="G88" s="42">
        <v>3100</v>
      </c>
      <c r="H88" s="42">
        <v>3100</v>
      </c>
      <c r="I88" s="273">
        <v>3862.96</v>
      </c>
      <c r="J88" s="42">
        <f t="shared" si="3"/>
        <v>124.6116129032258</v>
      </c>
      <c r="K88" s="9"/>
    </row>
    <row r="89" spans="1:19" ht="15.95" customHeight="1" x14ac:dyDescent="0.2">
      <c r="A89" s="70"/>
      <c r="B89" s="36"/>
      <c r="C89" s="57">
        <v>637035</v>
      </c>
      <c r="D89" s="36">
        <v>41</v>
      </c>
      <c r="E89" s="36" t="s">
        <v>572</v>
      </c>
      <c r="F89" s="42">
        <v>10</v>
      </c>
      <c r="G89" s="42">
        <v>5</v>
      </c>
      <c r="H89" s="42">
        <v>5</v>
      </c>
      <c r="I89" s="273">
        <v>0.78</v>
      </c>
      <c r="J89" s="42">
        <f t="shared" si="3"/>
        <v>15.6</v>
      </c>
      <c r="K89" s="9"/>
    </row>
    <row r="90" spans="1:19" ht="15.95" customHeight="1" x14ac:dyDescent="0.2">
      <c r="A90" s="70"/>
      <c r="B90" s="36"/>
      <c r="C90" s="57" t="s">
        <v>433</v>
      </c>
      <c r="D90" s="36">
        <v>41</v>
      </c>
      <c r="E90" s="36" t="s">
        <v>806</v>
      </c>
      <c r="F90" s="42"/>
      <c r="G90" s="201">
        <v>33685</v>
      </c>
      <c r="H90" s="201">
        <v>33685</v>
      </c>
      <c r="I90" s="273">
        <v>33685.410000000003</v>
      </c>
      <c r="J90" s="42">
        <f t="shared" si="3"/>
        <v>100.00121715897285</v>
      </c>
      <c r="K90" s="253"/>
    </row>
    <row r="91" spans="1:19" ht="15.95" customHeight="1" x14ac:dyDescent="0.2">
      <c r="A91" s="70" t="s">
        <v>299</v>
      </c>
      <c r="B91" s="36"/>
      <c r="C91" s="36"/>
      <c r="D91" s="36"/>
      <c r="E91" s="40" t="s">
        <v>64</v>
      </c>
      <c r="F91" s="103">
        <f>SUM(F84:F90)</f>
        <v>25940</v>
      </c>
      <c r="G91" s="103">
        <f t="shared" ref="G91:I91" si="4">SUM(G84:G90)</f>
        <v>60306</v>
      </c>
      <c r="H91" s="103">
        <f t="shared" si="4"/>
        <v>60306</v>
      </c>
      <c r="I91" s="272">
        <f t="shared" si="4"/>
        <v>58740.45</v>
      </c>
      <c r="J91" s="42">
        <f t="shared" si="3"/>
        <v>97.403989652770861</v>
      </c>
      <c r="K91" s="122"/>
      <c r="M91" s="33">
        <f>SUM(F91)</f>
        <v>25940</v>
      </c>
      <c r="N91" s="33">
        <f>SUM(G91)</f>
        <v>60306</v>
      </c>
      <c r="O91" s="33">
        <f>SUM(H91)</f>
        <v>60306</v>
      </c>
      <c r="P91" s="33">
        <f>SUM(I91)</f>
        <v>58740.45</v>
      </c>
      <c r="Q91" s="33">
        <f>SUM(J91)</f>
        <v>97.403989652770861</v>
      </c>
      <c r="R91" s="33">
        <f>SUM(I91)</f>
        <v>58740.45</v>
      </c>
      <c r="S91" s="33"/>
    </row>
    <row r="92" spans="1:19" ht="15.95" customHeight="1" x14ac:dyDescent="0.2">
      <c r="A92" s="70" t="s">
        <v>234</v>
      </c>
      <c r="B92" s="40" t="s">
        <v>512</v>
      </c>
      <c r="C92" s="36"/>
      <c r="D92" s="36"/>
      <c r="E92" s="40" t="s">
        <v>866</v>
      </c>
      <c r="F92" s="42"/>
      <c r="G92" s="42"/>
      <c r="H92" s="42"/>
      <c r="I92" s="273"/>
      <c r="J92" s="42"/>
      <c r="K92" s="9"/>
    </row>
    <row r="93" spans="1:19" ht="15.95" customHeight="1" x14ac:dyDescent="0.2">
      <c r="A93" s="36"/>
      <c r="B93" s="36"/>
      <c r="C93" s="36">
        <v>633.63699999999994</v>
      </c>
      <c r="D93" s="36">
        <v>111</v>
      </c>
      <c r="E93" s="36" t="s">
        <v>849</v>
      </c>
      <c r="F93" s="42">
        <v>0</v>
      </c>
      <c r="G93" s="42">
        <v>1997</v>
      </c>
      <c r="H93" s="42">
        <v>1997</v>
      </c>
      <c r="I93" s="261">
        <v>1997.33</v>
      </c>
      <c r="J93" s="42">
        <f t="shared" si="3"/>
        <v>100.01652478718077</v>
      </c>
      <c r="K93" s="9"/>
    </row>
    <row r="94" spans="1:19" ht="15.95" customHeight="1" x14ac:dyDescent="0.2">
      <c r="A94" s="70" t="s">
        <v>234</v>
      </c>
      <c r="B94" s="36"/>
      <c r="C94" s="36"/>
      <c r="D94" s="36"/>
      <c r="E94" s="40" t="s">
        <v>64</v>
      </c>
      <c r="F94" s="103">
        <f t="shared" ref="F94" si="5">SUM(F93)</f>
        <v>0</v>
      </c>
      <c r="G94" s="103">
        <f t="shared" ref="G94:I94" si="6">SUM(G93)</f>
        <v>1997</v>
      </c>
      <c r="H94" s="103">
        <f t="shared" si="6"/>
        <v>1997</v>
      </c>
      <c r="I94" s="272">
        <f t="shared" si="6"/>
        <v>1997.33</v>
      </c>
      <c r="J94" s="42">
        <f t="shared" si="3"/>
        <v>100.01652478718077</v>
      </c>
      <c r="K94" s="122"/>
      <c r="M94" s="33">
        <f>SUM(F94)</f>
        <v>0</v>
      </c>
      <c r="N94" s="33">
        <f>SUM(G94)</f>
        <v>1997</v>
      </c>
      <c r="O94" s="33">
        <f>SUM(H94)</f>
        <v>1997</v>
      </c>
      <c r="P94" s="33">
        <f>SUM(I94)</f>
        <v>1997.33</v>
      </c>
      <c r="Q94" s="33">
        <f>SUM(J94)</f>
        <v>100.01652478718077</v>
      </c>
      <c r="R94" s="33">
        <f>SUM(I94)</f>
        <v>1997.33</v>
      </c>
      <c r="S94" s="33"/>
    </row>
    <row r="95" spans="1:19" s="10" customFormat="1" ht="15.95" customHeight="1" x14ac:dyDescent="0.2">
      <c r="A95" s="48" t="s">
        <v>300</v>
      </c>
      <c r="B95" s="61"/>
      <c r="C95" s="61"/>
      <c r="D95" s="61"/>
      <c r="E95" s="61"/>
      <c r="F95" s="9"/>
      <c r="G95" s="9"/>
      <c r="H95" s="9"/>
      <c r="I95" s="34"/>
      <c r="J95" s="9"/>
      <c r="K95" s="9"/>
    </row>
    <row r="96" spans="1:19" s="8" customFormat="1" ht="15.95" customHeight="1" x14ac:dyDescent="0.2">
      <c r="A96" s="61"/>
      <c r="B96" s="66" t="s">
        <v>430</v>
      </c>
      <c r="C96" s="60"/>
      <c r="D96" s="61"/>
      <c r="E96" s="61"/>
      <c r="F96" s="9"/>
      <c r="G96" s="9"/>
      <c r="H96" s="9"/>
      <c r="I96" s="34"/>
      <c r="J96" s="9"/>
      <c r="K96" s="9"/>
    </row>
    <row r="97" spans="1:19" ht="15.95" customHeight="1" x14ac:dyDescent="0.2">
      <c r="A97" s="70" t="s">
        <v>386</v>
      </c>
      <c r="B97" s="69" t="s">
        <v>70</v>
      </c>
      <c r="C97" s="57" t="s">
        <v>20</v>
      </c>
      <c r="D97" s="36">
        <v>111</v>
      </c>
      <c r="E97" s="36" t="s">
        <v>71</v>
      </c>
      <c r="F97" s="42">
        <v>6738</v>
      </c>
      <c r="G97" s="42">
        <v>6973</v>
      </c>
      <c r="H97" s="42">
        <v>6973</v>
      </c>
      <c r="I97" s="273">
        <v>6973</v>
      </c>
      <c r="J97" s="42">
        <f t="shared" si="3"/>
        <v>100</v>
      </c>
      <c r="K97" s="9"/>
    </row>
    <row r="98" spans="1:19" ht="15.95" customHeight="1" x14ac:dyDescent="0.2">
      <c r="A98" s="36"/>
      <c r="B98" s="49"/>
      <c r="C98" s="57">
        <v>611</v>
      </c>
      <c r="D98" s="36">
        <v>41</v>
      </c>
      <c r="E98" s="36" t="s">
        <v>72</v>
      </c>
      <c r="F98" s="50">
        <v>6642</v>
      </c>
      <c r="G98" s="50">
        <v>6407</v>
      </c>
      <c r="H98" s="50">
        <v>6407</v>
      </c>
      <c r="I98" s="273">
        <v>6315.88</v>
      </c>
      <c r="J98" s="42">
        <f t="shared" si="3"/>
        <v>98.577805525206813</v>
      </c>
      <c r="K98" s="9"/>
    </row>
    <row r="99" spans="1:19" ht="15.95" customHeight="1" x14ac:dyDescent="0.2">
      <c r="A99" s="36"/>
      <c r="B99" s="49"/>
      <c r="C99" s="143" t="s">
        <v>16</v>
      </c>
      <c r="D99" s="36">
        <v>41</v>
      </c>
      <c r="E99" s="36" t="s">
        <v>73</v>
      </c>
      <c r="F99" s="50">
        <v>3000</v>
      </c>
      <c r="G99" s="50">
        <v>3000</v>
      </c>
      <c r="H99" s="50">
        <v>3000</v>
      </c>
      <c r="I99" s="273">
        <v>2825.25</v>
      </c>
      <c r="J99" s="42">
        <f t="shared" si="3"/>
        <v>94.174999999999997</v>
      </c>
      <c r="K99" s="9"/>
    </row>
    <row r="100" spans="1:19" ht="15.95" customHeight="1" x14ac:dyDescent="0.2">
      <c r="A100" s="36"/>
      <c r="B100" s="49"/>
      <c r="C100" s="143" t="s">
        <v>16</v>
      </c>
      <c r="D100" s="36">
        <v>111</v>
      </c>
      <c r="E100" s="36" t="s">
        <v>557</v>
      </c>
      <c r="F100" s="50">
        <v>1674</v>
      </c>
      <c r="G100" s="50">
        <v>1674</v>
      </c>
      <c r="H100" s="50">
        <v>1674</v>
      </c>
      <c r="I100" s="273">
        <v>1674.46</v>
      </c>
      <c r="J100" s="42">
        <f t="shared" si="3"/>
        <v>100.02747909199523</v>
      </c>
      <c r="K100" s="9"/>
    </row>
    <row r="101" spans="1:19" ht="15.95" customHeight="1" x14ac:dyDescent="0.2">
      <c r="A101" s="36"/>
      <c r="B101" s="49"/>
      <c r="C101" s="143" t="s">
        <v>509</v>
      </c>
      <c r="D101" s="36">
        <v>41</v>
      </c>
      <c r="E101" s="36" t="s">
        <v>510</v>
      </c>
      <c r="F101" s="50">
        <v>0</v>
      </c>
      <c r="G101" s="50">
        <v>48</v>
      </c>
      <c r="H101" s="50">
        <v>48</v>
      </c>
      <c r="I101" s="273">
        <v>76.36</v>
      </c>
      <c r="J101" s="42">
        <f t="shared" si="3"/>
        <v>159.08333333333334</v>
      </c>
      <c r="K101" s="9"/>
    </row>
    <row r="102" spans="1:19" ht="15.95" customHeight="1" x14ac:dyDescent="0.2">
      <c r="A102" s="36"/>
      <c r="B102" s="49"/>
      <c r="C102" s="143" t="s">
        <v>42</v>
      </c>
      <c r="D102" s="36">
        <v>41</v>
      </c>
      <c r="E102" s="36" t="s">
        <v>453</v>
      </c>
      <c r="F102" s="50">
        <v>0</v>
      </c>
      <c r="G102" s="50">
        <v>0</v>
      </c>
      <c r="H102" s="50">
        <v>0</v>
      </c>
      <c r="I102" s="273">
        <v>12.33</v>
      </c>
      <c r="J102" s="42">
        <v>0</v>
      </c>
      <c r="K102" s="9"/>
    </row>
    <row r="103" spans="1:19" ht="15.95" customHeight="1" x14ac:dyDescent="0.2">
      <c r="A103" s="36"/>
      <c r="B103" s="49"/>
      <c r="C103" s="143">
        <v>633009</v>
      </c>
      <c r="D103" s="36">
        <v>41</v>
      </c>
      <c r="E103" s="36" t="s">
        <v>615</v>
      </c>
      <c r="F103" s="50">
        <v>0</v>
      </c>
      <c r="G103" s="50">
        <v>0</v>
      </c>
      <c r="H103" s="50">
        <v>0</v>
      </c>
      <c r="I103" s="273">
        <v>0</v>
      </c>
      <c r="J103" s="42">
        <v>0</v>
      </c>
      <c r="K103" s="9"/>
    </row>
    <row r="104" spans="1:19" ht="15.95" customHeight="1" x14ac:dyDescent="0.2">
      <c r="A104" s="36"/>
      <c r="B104" s="49"/>
      <c r="C104" s="143" t="s">
        <v>76</v>
      </c>
      <c r="D104" s="36">
        <v>41</v>
      </c>
      <c r="E104" s="36" t="s">
        <v>454</v>
      </c>
      <c r="F104" s="50">
        <v>0</v>
      </c>
      <c r="G104" s="50">
        <v>0</v>
      </c>
      <c r="H104" s="50">
        <v>0</v>
      </c>
      <c r="I104" s="273">
        <v>0</v>
      </c>
      <c r="J104" s="42">
        <v>0</v>
      </c>
      <c r="K104" s="9"/>
    </row>
    <row r="105" spans="1:19" ht="15.95" customHeight="1" x14ac:dyDescent="0.2">
      <c r="A105" s="36"/>
      <c r="B105" s="49"/>
      <c r="C105" s="143">
        <v>637001</v>
      </c>
      <c r="D105" s="36">
        <v>41</v>
      </c>
      <c r="E105" s="36" t="s">
        <v>511</v>
      </c>
      <c r="F105" s="50">
        <v>176</v>
      </c>
      <c r="G105" s="50">
        <v>201</v>
      </c>
      <c r="H105" s="50">
        <v>201</v>
      </c>
      <c r="I105" s="273">
        <v>201</v>
      </c>
      <c r="J105" s="42">
        <f t="shared" si="3"/>
        <v>100</v>
      </c>
      <c r="K105" s="9"/>
    </row>
    <row r="106" spans="1:19" ht="15.95" customHeight="1" x14ac:dyDescent="0.2">
      <c r="A106" s="36"/>
      <c r="B106" s="49"/>
      <c r="C106" s="143" t="s">
        <v>77</v>
      </c>
      <c r="D106" s="36">
        <v>41</v>
      </c>
      <c r="E106" s="36" t="s">
        <v>78</v>
      </c>
      <c r="F106" s="50">
        <v>613</v>
      </c>
      <c r="G106" s="50">
        <v>613</v>
      </c>
      <c r="H106" s="50">
        <v>613</v>
      </c>
      <c r="I106" s="273">
        <v>597.67999999999995</v>
      </c>
      <c r="J106" s="42">
        <f t="shared" si="3"/>
        <v>97.500815660685149</v>
      </c>
      <c r="K106" s="9"/>
    </row>
    <row r="107" spans="1:19" ht="15.95" customHeight="1" x14ac:dyDescent="0.2">
      <c r="A107" s="36"/>
      <c r="B107" s="36"/>
      <c r="C107" s="57">
        <v>637026</v>
      </c>
      <c r="D107" s="36">
        <v>111</v>
      </c>
      <c r="E107" s="36" t="s">
        <v>79</v>
      </c>
      <c r="F107" s="50">
        <v>100</v>
      </c>
      <c r="G107" s="50">
        <v>100</v>
      </c>
      <c r="H107" s="50">
        <v>100</v>
      </c>
      <c r="I107" s="273">
        <v>100</v>
      </c>
      <c r="J107" s="42">
        <f t="shared" si="3"/>
        <v>100</v>
      </c>
      <c r="K107" s="9"/>
    </row>
    <row r="108" spans="1:19" ht="15.95" customHeight="1" x14ac:dyDescent="0.2">
      <c r="A108" s="99" t="s">
        <v>386</v>
      </c>
      <c r="B108" s="99"/>
      <c r="C108" s="101"/>
      <c r="D108" s="99"/>
      <c r="E108" s="99" t="s">
        <v>64</v>
      </c>
      <c r="F108" s="121">
        <f>SUM(F97:F107)</f>
        <v>18943</v>
      </c>
      <c r="G108" s="121">
        <f t="shared" ref="G108:I108" si="7">SUM(G97:G107)</f>
        <v>19016</v>
      </c>
      <c r="H108" s="121">
        <f t="shared" si="7"/>
        <v>19016</v>
      </c>
      <c r="I108" s="334">
        <f t="shared" si="7"/>
        <v>18775.960000000003</v>
      </c>
      <c r="J108" s="123">
        <f t="shared" si="3"/>
        <v>98.737694572991174</v>
      </c>
      <c r="K108" s="122"/>
      <c r="M108" s="33">
        <f>SUM(F108)</f>
        <v>18943</v>
      </c>
      <c r="N108" s="33">
        <f>SUM(G108)</f>
        <v>19016</v>
      </c>
      <c r="O108" s="33">
        <f>SUM(H108)</f>
        <v>19016</v>
      </c>
      <c r="P108" s="33">
        <f>SUM(I108)</f>
        <v>18775.960000000003</v>
      </c>
      <c r="Q108" s="33">
        <f>SUM(J108)</f>
        <v>98.737694572991174</v>
      </c>
      <c r="R108" s="33">
        <f>SUM(I108)</f>
        <v>18775.960000000003</v>
      </c>
      <c r="S108" s="33"/>
    </row>
    <row r="109" spans="1:19" s="8" customFormat="1" ht="15.95" customHeight="1" x14ac:dyDescent="0.2">
      <c r="A109" s="61" t="s">
        <v>429</v>
      </c>
      <c r="B109" s="66" t="s">
        <v>434</v>
      </c>
      <c r="C109" s="60"/>
      <c r="D109" s="61"/>
      <c r="E109" s="61"/>
      <c r="F109" s="9"/>
      <c r="G109" s="9"/>
      <c r="H109" s="9"/>
      <c r="I109" s="34"/>
      <c r="J109" s="319"/>
      <c r="K109" s="9"/>
    </row>
    <row r="110" spans="1:19" ht="15.95" customHeight="1" x14ac:dyDescent="0.2">
      <c r="A110" s="70" t="s">
        <v>387</v>
      </c>
      <c r="B110" s="40" t="s">
        <v>512</v>
      </c>
      <c r="C110" s="57">
        <v>633006</v>
      </c>
      <c r="D110" s="36">
        <v>111</v>
      </c>
      <c r="E110" s="208" t="s">
        <v>939</v>
      </c>
      <c r="F110" s="42">
        <v>1002</v>
      </c>
      <c r="G110" s="42">
        <v>2177</v>
      </c>
      <c r="H110" s="42">
        <v>2177</v>
      </c>
      <c r="I110" s="273">
        <v>994.2</v>
      </c>
      <c r="J110" s="318">
        <f t="shared" si="3"/>
        <v>45.668350941662837</v>
      </c>
      <c r="K110" s="9"/>
    </row>
    <row r="111" spans="1:19" ht="15.95" customHeight="1" x14ac:dyDescent="0.2">
      <c r="A111" s="70"/>
      <c r="B111" s="40"/>
      <c r="C111" s="57" t="s">
        <v>41</v>
      </c>
      <c r="D111" s="36">
        <v>111</v>
      </c>
      <c r="E111" s="36" t="s">
        <v>671</v>
      </c>
      <c r="F111" s="42">
        <v>41</v>
      </c>
      <c r="G111" s="42">
        <v>0</v>
      </c>
      <c r="H111" s="42">
        <v>0</v>
      </c>
      <c r="I111" s="273">
        <v>1182.8</v>
      </c>
      <c r="J111" s="42">
        <v>0</v>
      </c>
      <c r="K111" s="9"/>
    </row>
    <row r="112" spans="1:19" ht="15.95" customHeight="1" x14ac:dyDescent="0.2">
      <c r="A112" s="36"/>
      <c r="B112" s="36"/>
      <c r="C112" s="57">
        <v>635002</v>
      </c>
      <c r="D112" s="36">
        <v>111</v>
      </c>
      <c r="E112" s="208" t="s">
        <v>940</v>
      </c>
      <c r="F112" s="42">
        <v>314</v>
      </c>
      <c r="G112" s="42">
        <v>80</v>
      </c>
      <c r="H112" s="42">
        <v>80</v>
      </c>
      <c r="I112" s="273">
        <v>79.56</v>
      </c>
      <c r="J112" s="42">
        <f t="shared" si="3"/>
        <v>99.45</v>
      </c>
      <c r="K112" s="9"/>
    </row>
    <row r="113" spans="1:19" ht="15.95" customHeight="1" x14ac:dyDescent="0.2">
      <c r="A113" s="36"/>
      <c r="B113" s="36"/>
      <c r="C113" s="57">
        <v>637001</v>
      </c>
      <c r="D113" s="36">
        <v>111</v>
      </c>
      <c r="E113" s="208" t="s">
        <v>941</v>
      </c>
      <c r="F113" s="50">
        <v>36</v>
      </c>
      <c r="G113" s="50">
        <v>270</v>
      </c>
      <c r="H113" s="50">
        <v>270</v>
      </c>
      <c r="I113" s="274">
        <v>270</v>
      </c>
      <c r="J113" s="42">
        <f t="shared" si="3"/>
        <v>100</v>
      </c>
      <c r="K113" s="9"/>
    </row>
    <row r="114" spans="1:19" ht="15.95" customHeight="1" x14ac:dyDescent="0.2">
      <c r="A114" s="99" t="s">
        <v>387</v>
      </c>
      <c r="B114" s="100"/>
      <c r="C114" s="100"/>
      <c r="D114" s="100"/>
      <c r="E114" s="99" t="s">
        <v>64</v>
      </c>
      <c r="F114" s="103">
        <f>SUM(F110:F113)</f>
        <v>1393</v>
      </c>
      <c r="G114" s="103">
        <f t="shared" ref="G114:I114" si="8">SUM(G110:G113)</f>
        <v>2527</v>
      </c>
      <c r="H114" s="103">
        <f t="shared" si="8"/>
        <v>2527</v>
      </c>
      <c r="I114" s="272">
        <f t="shared" si="8"/>
        <v>2526.56</v>
      </c>
      <c r="J114" s="42">
        <f t="shared" si="3"/>
        <v>99.982588049070046</v>
      </c>
      <c r="K114" s="122"/>
      <c r="M114" s="33">
        <f>SUM(F114)</f>
        <v>1393</v>
      </c>
      <c r="N114" s="33">
        <f>SUM(G114)</f>
        <v>2527</v>
      </c>
      <c r="O114" s="33">
        <f>SUM(H114)</f>
        <v>2527</v>
      </c>
      <c r="P114" s="33">
        <f>SUM(I114)</f>
        <v>2526.56</v>
      </c>
      <c r="Q114" s="33">
        <f>SUM(J114)</f>
        <v>99.982588049070046</v>
      </c>
      <c r="R114" s="33">
        <f>SUM(I114)</f>
        <v>2526.56</v>
      </c>
      <c r="S114" s="33"/>
    </row>
    <row r="115" spans="1:19" s="11" customFormat="1" ht="15.95" customHeight="1" x14ac:dyDescent="0.25">
      <c r="A115" s="48" t="s">
        <v>297</v>
      </c>
      <c r="B115" s="48"/>
      <c r="C115" s="96"/>
      <c r="D115" s="96"/>
      <c r="E115" s="96"/>
      <c r="F115" s="9"/>
      <c r="G115" s="9"/>
      <c r="H115" s="9"/>
      <c r="I115" s="34"/>
      <c r="J115" s="9"/>
      <c r="K115" s="9"/>
    </row>
    <row r="116" spans="1:19" s="8" customFormat="1" ht="15.95" customHeight="1" x14ac:dyDescent="0.2">
      <c r="A116" s="61" t="s">
        <v>429</v>
      </c>
      <c r="B116" s="66" t="s">
        <v>435</v>
      </c>
      <c r="C116" s="60"/>
      <c r="D116" s="61"/>
      <c r="E116" s="61"/>
      <c r="F116" s="9"/>
      <c r="G116" s="9"/>
      <c r="H116" s="9"/>
      <c r="I116" s="34"/>
      <c r="J116" s="9"/>
      <c r="K116" s="9"/>
    </row>
    <row r="117" spans="1:19" ht="15.95" customHeight="1" x14ac:dyDescent="0.2">
      <c r="A117" s="70" t="s">
        <v>399</v>
      </c>
      <c r="B117" s="40" t="s">
        <v>80</v>
      </c>
      <c r="C117" s="56"/>
      <c r="D117" s="40"/>
      <c r="E117" s="40" t="s">
        <v>81</v>
      </c>
      <c r="F117" s="42"/>
      <c r="G117" s="42"/>
      <c r="H117" s="42"/>
      <c r="I117" s="273"/>
      <c r="J117" s="42"/>
      <c r="K117" s="9"/>
    </row>
    <row r="118" spans="1:19" ht="15.95" customHeight="1" x14ac:dyDescent="0.2">
      <c r="A118" s="36"/>
      <c r="B118" s="49"/>
      <c r="C118" s="143" t="s">
        <v>82</v>
      </c>
      <c r="D118" s="36">
        <v>41</v>
      </c>
      <c r="E118" s="36" t="s">
        <v>355</v>
      </c>
      <c r="F118" s="50">
        <v>11100</v>
      </c>
      <c r="G118" s="50">
        <v>11100</v>
      </c>
      <c r="H118" s="50">
        <v>11100</v>
      </c>
      <c r="I118" s="274">
        <v>9019.7099999999991</v>
      </c>
      <c r="J118" s="42">
        <f t="shared" si="3"/>
        <v>81.258648648648645</v>
      </c>
      <c r="K118" s="9"/>
    </row>
    <row r="119" spans="1:19" ht="15.95" customHeight="1" x14ac:dyDescent="0.2">
      <c r="A119" s="36"/>
      <c r="B119" s="49"/>
      <c r="C119" s="143" t="s">
        <v>83</v>
      </c>
      <c r="D119" s="36">
        <v>41</v>
      </c>
      <c r="E119" s="36" t="s">
        <v>84</v>
      </c>
      <c r="F119" s="42">
        <v>5649</v>
      </c>
      <c r="G119" s="42">
        <v>5649</v>
      </c>
      <c r="H119" s="42">
        <v>5649</v>
      </c>
      <c r="I119" s="274">
        <v>4491.95</v>
      </c>
      <c r="J119" s="42">
        <f t="shared" si="3"/>
        <v>79.517613736944597</v>
      </c>
      <c r="K119" s="9"/>
    </row>
    <row r="120" spans="1:19" ht="15.95" customHeight="1" x14ac:dyDescent="0.2">
      <c r="A120" s="36"/>
      <c r="B120" s="36"/>
      <c r="C120" s="143">
        <v>651002</v>
      </c>
      <c r="D120" s="36">
        <v>41</v>
      </c>
      <c r="E120" s="36" t="s">
        <v>808</v>
      </c>
      <c r="F120" s="42">
        <v>9600</v>
      </c>
      <c r="G120" s="42">
        <v>9600</v>
      </c>
      <c r="H120" s="42">
        <v>9600</v>
      </c>
      <c r="I120" s="273">
        <v>8954.3700000000008</v>
      </c>
      <c r="J120" s="42">
        <f t="shared" si="3"/>
        <v>93.274687500000013</v>
      </c>
      <c r="K120" s="9"/>
    </row>
    <row r="121" spans="1:19" ht="15.95" customHeight="1" x14ac:dyDescent="0.2">
      <c r="A121" s="36"/>
      <c r="B121" s="36"/>
      <c r="C121" s="143" t="s">
        <v>702</v>
      </c>
      <c r="D121" s="36">
        <v>41</v>
      </c>
      <c r="E121" s="36" t="s">
        <v>703</v>
      </c>
      <c r="F121" s="42">
        <v>3600</v>
      </c>
      <c r="G121" s="42">
        <v>3600</v>
      </c>
      <c r="H121" s="42">
        <v>3600</v>
      </c>
      <c r="I121" s="273">
        <v>3140.34</v>
      </c>
      <c r="J121" s="42">
        <f t="shared" si="3"/>
        <v>87.231666666666669</v>
      </c>
      <c r="K121" s="9"/>
    </row>
    <row r="122" spans="1:19" ht="15.95" customHeight="1" x14ac:dyDescent="0.2">
      <c r="A122" s="36"/>
      <c r="B122" s="36"/>
      <c r="C122" s="143" t="s">
        <v>513</v>
      </c>
      <c r="D122" s="36">
        <v>41</v>
      </c>
      <c r="E122" s="36" t="s">
        <v>761</v>
      </c>
      <c r="F122" s="42">
        <v>900</v>
      </c>
      <c r="G122" s="42">
        <v>500</v>
      </c>
      <c r="H122" s="42">
        <v>500</v>
      </c>
      <c r="I122" s="273">
        <v>289.82</v>
      </c>
      <c r="J122" s="42">
        <f t="shared" si="3"/>
        <v>57.963999999999992</v>
      </c>
      <c r="K122" s="9"/>
    </row>
    <row r="123" spans="1:19" ht="15.95" customHeight="1" x14ac:dyDescent="0.2">
      <c r="A123" s="99" t="s">
        <v>399</v>
      </c>
      <c r="B123" s="100"/>
      <c r="C123" s="108"/>
      <c r="D123" s="100"/>
      <c r="E123" s="99" t="s">
        <v>64</v>
      </c>
      <c r="F123" s="103">
        <f t="shared" ref="F123" si="9">SUM(F118:F122)</f>
        <v>30849</v>
      </c>
      <c r="G123" s="103">
        <f t="shared" ref="G123:I123" si="10">SUM(G118:G122)</f>
        <v>30449</v>
      </c>
      <c r="H123" s="103">
        <f t="shared" si="10"/>
        <v>30449</v>
      </c>
      <c r="I123" s="272">
        <f t="shared" si="10"/>
        <v>25896.19</v>
      </c>
      <c r="J123" s="42">
        <f t="shared" si="3"/>
        <v>85.047751978718509</v>
      </c>
      <c r="K123" s="122"/>
      <c r="M123" s="33">
        <f>SUM(F123)</f>
        <v>30849</v>
      </c>
      <c r="N123" s="33">
        <f>SUM(G123)</f>
        <v>30449</v>
      </c>
      <c r="O123" s="33">
        <f>SUM(H123)</f>
        <v>30449</v>
      </c>
      <c r="P123" s="33">
        <f>SUM(I123)</f>
        <v>25896.19</v>
      </c>
      <c r="Q123" s="33">
        <f>SUM(J123)</f>
        <v>85.047751978718509</v>
      </c>
      <c r="R123" s="33">
        <f>SUM(I123)</f>
        <v>25896.19</v>
      </c>
      <c r="S123" s="33"/>
    </row>
    <row r="124" spans="1:19" s="10" customFormat="1" ht="15.95" customHeight="1" x14ac:dyDescent="0.2">
      <c r="A124" s="48" t="s">
        <v>301</v>
      </c>
      <c r="B124" s="61"/>
      <c r="C124" s="60"/>
      <c r="D124" s="61"/>
      <c r="E124" s="61"/>
      <c r="F124" s="9"/>
      <c r="G124" s="9"/>
      <c r="H124" s="9"/>
      <c r="I124" s="34"/>
      <c r="J124" s="9"/>
      <c r="K124" s="9"/>
    </row>
    <row r="125" spans="1:19" s="8" customFormat="1" ht="15.95" customHeight="1" x14ac:dyDescent="0.2">
      <c r="A125" s="64" t="s">
        <v>429</v>
      </c>
      <c r="B125" s="72" t="s">
        <v>436</v>
      </c>
      <c r="C125" s="73"/>
      <c r="D125" s="64"/>
      <c r="E125" s="64"/>
      <c r="F125" s="9"/>
      <c r="G125" s="9"/>
      <c r="H125" s="9"/>
      <c r="I125" s="34"/>
      <c r="J125" s="9"/>
      <c r="K125" s="9"/>
    </row>
    <row r="126" spans="1:19" ht="15.95" customHeight="1" x14ac:dyDescent="0.2">
      <c r="A126" s="74" t="s">
        <v>303</v>
      </c>
      <c r="B126" s="47" t="s">
        <v>85</v>
      </c>
      <c r="C126" s="59"/>
      <c r="D126" s="47"/>
      <c r="E126" s="47" t="s">
        <v>86</v>
      </c>
      <c r="F126" s="42"/>
      <c r="G126" s="42"/>
      <c r="H126" s="42"/>
      <c r="I126" s="273"/>
      <c r="J126" s="42"/>
      <c r="K126" s="9"/>
    </row>
    <row r="127" spans="1:19" ht="15.95" customHeight="1" x14ac:dyDescent="0.2">
      <c r="A127" s="36"/>
      <c r="B127" s="36"/>
      <c r="C127" s="57">
        <v>637027</v>
      </c>
      <c r="D127" s="36">
        <v>41</v>
      </c>
      <c r="E127" s="36" t="s">
        <v>87</v>
      </c>
      <c r="F127" s="50">
        <v>193</v>
      </c>
      <c r="G127" s="50">
        <v>193</v>
      </c>
      <c r="H127" s="50">
        <v>193</v>
      </c>
      <c r="I127" s="274">
        <v>192.77</v>
      </c>
      <c r="J127" s="42">
        <f t="shared" si="3"/>
        <v>99.880829015544052</v>
      </c>
      <c r="K127" s="9"/>
    </row>
    <row r="128" spans="1:19" ht="15.95" customHeight="1" x14ac:dyDescent="0.2">
      <c r="A128" s="36"/>
      <c r="B128" s="49"/>
      <c r="C128" s="57">
        <v>621</v>
      </c>
      <c r="D128" s="36">
        <v>41</v>
      </c>
      <c r="E128" s="36" t="s">
        <v>455</v>
      </c>
      <c r="F128" s="50">
        <v>50</v>
      </c>
      <c r="G128" s="50">
        <v>63</v>
      </c>
      <c r="H128" s="50">
        <v>63</v>
      </c>
      <c r="I128" s="274">
        <v>62.61</v>
      </c>
      <c r="J128" s="42">
        <f t="shared" si="3"/>
        <v>99.38095238095238</v>
      </c>
      <c r="K128" s="9"/>
    </row>
    <row r="129" spans="1:19" ht="15.95" customHeight="1" x14ac:dyDescent="0.2">
      <c r="A129" s="74" t="s">
        <v>303</v>
      </c>
      <c r="B129" s="75"/>
      <c r="C129" s="58"/>
      <c r="D129" s="38"/>
      <c r="E129" s="46" t="s">
        <v>88</v>
      </c>
      <c r="F129" s="121">
        <f>SUM(F127:F128)</f>
        <v>243</v>
      </c>
      <c r="G129" s="121">
        <f t="shared" ref="G129:H129" si="11">SUM(G127:G128)</f>
        <v>256</v>
      </c>
      <c r="H129" s="121">
        <f t="shared" si="11"/>
        <v>256</v>
      </c>
      <c r="I129" s="262">
        <f>SUM(I127:I128)</f>
        <v>255.38</v>
      </c>
      <c r="J129" s="42">
        <f t="shared" si="3"/>
        <v>99.7578125</v>
      </c>
      <c r="K129" s="122"/>
      <c r="M129" s="33">
        <f>SUM(F129)</f>
        <v>243</v>
      </c>
      <c r="N129" s="33">
        <f>SUM(G129)</f>
        <v>256</v>
      </c>
      <c r="O129" s="33">
        <f>SUM(H129)</f>
        <v>256</v>
      </c>
      <c r="P129" s="33">
        <f>SUM(I129)</f>
        <v>255.38</v>
      </c>
      <c r="Q129" s="33">
        <f>SUM(J129)</f>
        <v>99.7578125</v>
      </c>
      <c r="R129" s="33">
        <f>SUM(I129)</f>
        <v>255.38</v>
      </c>
      <c r="S129" s="33"/>
    </row>
    <row r="130" spans="1:19" s="8" customFormat="1" ht="15" customHeight="1" x14ac:dyDescent="0.2">
      <c r="A130" s="37" t="s">
        <v>429</v>
      </c>
      <c r="B130" s="78" t="s">
        <v>438</v>
      </c>
      <c r="C130" s="79"/>
      <c r="D130" s="37"/>
      <c r="E130" s="37"/>
      <c r="F130" s="9"/>
      <c r="G130" s="9"/>
      <c r="H130" s="9"/>
      <c r="I130" s="34"/>
      <c r="J130" s="9"/>
      <c r="K130" s="9"/>
    </row>
    <row r="131" spans="1:19" ht="15" customHeight="1" x14ac:dyDescent="0.2">
      <c r="A131" s="74" t="s">
        <v>302</v>
      </c>
      <c r="B131" s="77" t="s">
        <v>89</v>
      </c>
      <c r="C131" s="59"/>
      <c r="D131" s="47"/>
      <c r="E131" s="53" t="s">
        <v>90</v>
      </c>
      <c r="F131" s="42"/>
      <c r="G131" s="42"/>
      <c r="H131" s="42"/>
      <c r="I131" s="273"/>
      <c r="J131" s="42"/>
      <c r="K131" s="9"/>
    </row>
    <row r="132" spans="1:19" ht="15" customHeight="1" x14ac:dyDescent="0.2">
      <c r="A132" s="36"/>
      <c r="B132" s="49"/>
      <c r="C132" s="57">
        <v>611</v>
      </c>
      <c r="D132" s="36">
        <v>41</v>
      </c>
      <c r="E132" s="36" t="s">
        <v>397</v>
      </c>
      <c r="F132" s="50">
        <v>28035</v>
      </c>
      <c r="G132" s="50">
        <v>28035</v>
      </c>
      <c r="H132" s="50">
        <v>28035</v>
      </c>
      <c r="I132" s="274">
        <v>28362.87</v>
      </c>
      <c r="J132" s="42">
        <f t="shared" si="3"/>
        <v>101.16950240770466</v>
      </c>
      <c r="K132" s="9"/>
    </row>
    <row r="133" spans="1:19" ht="15" customHeight="1" x14ac:dyDescent="0.2">
      <c r="A133" s="36"/>
      <c r="B133" s="49"/>
      <c r="C133" s="143" t="s">
        <v>16</v>
      </c>
      <c r="D133" s="36">
        <v>41</v>
      </c>
      <c r="E133" s="36" t="s">
        <v>91</v>
      </c>
      <c r="F133" s="42">
        <v>9795</v>
      </c>
      <c r="G133" s="42">
        <v>9795</v>
      </c>
      <c r="H133" s="42">
        <v>9795</v>
      </c>
      <c r="I133" s="274">
        <v>10009.92</v>
      </c>
      <c r="J133" s="42">
        <f t="shared" si="3"/>
        <v>102.19418070444104</v>
      </c>
      <c r="K133" s="9"/>
    </row>
    <row r="134" spans="1:19" ht="15" customHeight="1" x14ac:dyDescent="0.2">
      <c r="A134" s="36"/>
      <c r="B134" s="49"/>
      <c r="C134" s="143" t="s">
        <v>41</v>
      </c>
      <c r="D134" s="36">
        <v>41</v>
      </c>
      <c r="E134" s="36" t="s">
        <v>294</v>
      </c>
      <c r="F134" s="42">
        <v>500</v>
      </c>
      <c r="G134" s="42">
        <v>380</v>
      </c>
      <c r="H134" s="42">
        <v>380</v>
      </c>
      <c r="I134" s="274">
        <v>53.3</v>
      </c>
      <c r="J134" s="42">
        <f t="shared" si="3"/>
        <v>14.026315789473683</v>
      </c>
      <c r="K134" s="9"/>
    </row>
    <row r="135" spans="1:19" ht="15" customHeight="1" x14ac:dyDescent="0.2">
      <c r="A135" s="36"/>
      <c r="B135" s="49"/>
      <c r="C135" s="143">
        <v>632003</v>
      </c>
      <c r="D135" s="36">
        <v>41</v>
      </c>
      <c r="E135" s="36" t="s">
        <v>350</v>
      </c>
      <c r="F135" s="42">
        <v>250</v>
      </c>
      <c r="G135" s="42">
        <v>250</v>
      </c>
      <c r="H135" s="42">
        <v>250</v>
      </c>
      <c r="I135" s="274">
        <v>93.6</v>
      </c>
      <c r="J135" s="42">
        <f t="shared" si="3"/>
        <v>37.44</v>
      </c>
      <c r="K135" s="9"/>
    </row>
    <row r="136" spans="1:19" ht="15" customHeight="1" x14ac:dyDescent="0.2">
      <c r="A136" s="36"/>
      <c r="B136" s="49"/>
      <c r="C136" s="143">
        <v>636001</v>
      </c>
      <c r="D136" s="36">
        <v>41</v>
      </c>
      <c r="E136" s="36" t="s">
        <v>468</v>
      </c>
      <c r="F136" s="42">
        <v>300</v>
      </c>
      <c r="G136" s="42">
        <v>300</v>
      </c>
      <c r="H136" s="42">
        <v>300</v>
      </c>
      <c r="I136" s="274">
        <v>0</v>
      </c>
      <c r="J136" s="42">
        <f t="shared" si="3"/>
        <v>0</v>
      </c>
      <c r="K136" s="9"/>
    </row>
    <row r="137" spans="1:19" ht="15" customHeight="1" x14ac:dyDescent="0.2">
      <c r="A137" s="36"/>
      <c r="B137" s="49"/>
      <c r="C137" s="143">
        <v>633006</v>
      </c>
      <c r="D137" s="36">
        <v>41</v>
      </c>
      <c r="E137" s="36" t="s">
        <v>336</v>
      </c>
      <c r="F137" s="42">
        <v>130</v>
      </c>
      <c r="G137" s="42">
        <v>250</v>
      </c>
      <c r="H137" s="42">
        <v>250</v>
      </c>
      <c r="I137" s="274">
        <v>244.07</v>
      </c>
      <c r="J137" s="42">
        <f t="shared" si="3"/>
        <v>97.627999999999986</v>
      </c>
      <c r="K137" s="9"/>
    </row>
    <row r="138" spans="1:19" ht="15" customHeight="1" x14ac:dyDescent="0.2">
      <c r="A138" s="36"/>
      <c r="B138" s="49"/>
      <c r="C138" s="143" t="s">
        <v>42</v>
      </c>
      <c r="D138" s="36">
        <v>41</v>
      </c>
      <c r="E138" s="36" t="s">
        <v>335</v>
      </c>
      <c r="F138" s="42">
        <v>50</v>
      </c>
      <c r="G138" s="42">
        <v>50</v>
      </c>
      <c r="H138" s="42">
        <v>50</v>
      </c>
      <c r="I138" s="274">
        <v>0</v>
      </c>
      <c r="J138" s="42">
        <f t="shared" si="3"/>
        <v>0</v>
      </c>
      <c r="K138" s="9"/>
    </row>
    <row r="139" spans="1:19" ht="15" customHeight="1" x14ac:dyDescent="0.2">
      <c r="A139" s="36"/>
      <c r="B139" s="49"/>
      <c r="C139" s="143">
        <v>635005</v>
      </c>
      <c r="D139" s="36">
        <v>41</v>
      </c>
      <c r="E139" s="36" t="s">
        <v>337</v>
      </c>
      <c r="F139" s="42">
        <v>400</v>
      </c>
      <c r="G139" s="42">
        <v>400</v>
      </c>
      <c r="H139" s="42">
        <v>400</v>
      </c>
      <c r="I139" s="274">
        <v>410.08</v>
      </c>
      <c r="J139" s="42">
        <f t="shared" si="3"/>
        <v>102.51999999999998</v>
      </c>
      <c r="K139" s="9"/>
    </row>
    <row r="140" spans="1:19" ht="15" customHeight="1" x14ac:dyDescent="0.2">
      <c r="A140" s="36"/>
      <c r="B140" s="49"/>
      <c r="C140" s="143">
        <v>634001</v>
      </c>
      <c r="D140" s="36">
        <v>41</v>
      </c>
      <c r="E140" s="36" t="s">
        <v>333</v>
      </c>
      <c r="F140" s="42">
        <v>1000</v>
      </c>
      <c r="G140" s="42">
        <v>1000</v>
      </c>
      <c r="H140" s="42">
        <v>1000</v>
      </c>
      <c r="I140" s="274">
        <v>467.01</v>
      </c>
      <c r="J140" s="42">
        <f t="shared" si="3"/>
        <v>46.701000000000001</v>
      </c>
      <c r="K140" s="9"/>
    </row>
    <row r="141" spans="1:19" ht="15" customHeight="1" x14ac:dyDescent="0.2">
      <c r="A141" s="36"/>
      <c r="B141" s="49"/>
      <c r="C141" s="143">
        <v>634003</v>
      </c>
      <c r="D141" s="36">
        <v>41</v>
      </c>
      <c r="E141" s="36" t="s">
        <v>334</v>
      </c>
      <c r="F141" s="42">
        <v>189</v>
      </c>
      <c r="G141" s="42">
        <v>189</v>
      </c>
      <c r="H141" s="42">
        <v>189</v>
      </c>
      <c r="I141" s="274">
        <v>125.22</v>
      </c>
      <c r="J141" s="42">
        <f t="shared" si="3"/>
        <v>66.253968253968253</v>
      </c>
      <c r="K141" s="9"/>
    </row>
    <row r="142" spans="1:19" ht="15" customHeight="1" x14ac:dyDescent="0.2">
      <c r="A142" s="36"/>
      <c r="B142" s="49"/>
      <c r="C142" s="143" t="s">
        <v>43</v>
      </c>
      <c r="D142" s="36">
        <v>41</v>
      </c>
      <c r="E142" s="36" t="s">
        <v>295</v>
      </c>
      <c r="F142" s="42">
        <v>217</v>
      </c>
      <c r="G142" s="42">
        <v>217</v>
      </c>
      <c r="H142" s="42">
        <v>217</v>
      </c>
      <c r="I142" s="274">
        <v>85</v>
      </c>
      <c r="J142" s="42">
        <f t="shared" ref="J142:J204" si="12">SUM(I142/H142)*100</f>
        <v>39.170506912442399</v>
      </c>
      <c r="K142" s="9"/>
    </row>
    <row r="143" spans="1:19" ht="15" customHeight="1" x14ac:dyDescent="0.2">
      <c r="A143" s="36"/>
      <c r="B143" s="49"/>
      <c r="C143" s="57">
        <v>637014</v>
      </c>
      <c r="D143" s="36">
        <v>41</v>
      </c>
      <c r="E143" s="36" t="s">
        <v>296</v>
      </c>
      <c r="F143" s="42">
        <v>1225</v>
      </c>
      <c r="G143" s="42">
        <v>1225</v>
      </c>
      <c r="H143" s="42">
        <v>1225</v>
      </c>
      <c r="I143" s="274">
        <v>1225.1199999999999</v>
      </c>
      <c r="J143" s="42">
        <f t="shared" si="12"/>
        <v>100.00979591836735</v>
      </c>
      <c r="K143" s="9"/>
    </row>
    <row r="144" spans="1:19" ht="15" customHeight="1" x14ac:dyDescent="0.2">
      <c r="A144" s="38"/>
      <c r="B144" s="49"/>
      <c r="C144" s="57">
        <v>637023</v>
      </c>
      <c r="D144" s="36">
        <v>41</v>
      </c>
      <c r="E144" s="36" t="s">
        <v>514</v>
      </c>
      <c r="F144" s="42">
        <v>50</v>
      </c>
      <c r="G144" s="42">
        <v>50</v>
      </c>
      <c r="H144" s="42">
        <v>50</v>
      </c>
      <c r="I144" s="274">
        <v>0</v>
      </c>
      <c r="J144" s="42">
        <f t="shared" si="12"/>
        <v>0</v>
      </c>
      <c r="K144" s="9"/>
    </row>
    <row r="145" spans="1:19" ht="15" customHeight="1" x14ac:dyDescent="0.2">
      <c r="A145" s="38"/>
      <c r="B145" s="49"/>
      <c r="C145" s="57">
        <v>642015</v>
      </c>
      <c r="D145" s="36">
        <v>41</v>
      </c>
      <c r="E145" s="36" t="s">
        <v>616</v>
      </c>
      <c r="F145" s="42">
        <v>0</v>
      </c>
      <c r="G145" s="42">
        <v>0</v>
      </c>
      <c r="H145" s="42">
        <v>0</v>
      </c>
      <c r="I145" s="274">
        <v>0</v>
      </c>
      <c r="J145" s="42">
        <v>0</v>
      </c>
      <c r="K145" s="9"/>
    </row>
    <row r="146" spans="1:19" ht="15" customHeight="1" x14ac:dyDescent="0.2">
      <c r="A146" s="38"/>
      <c r="B146" s="49"/>
      <c r="C146" s="57">
        <v>637005</v>
      </c>
      <c r="D146" s="36">
        <v>41</v>
      </c>
      <c r="E146" s="208" t="s">
        <v>911</v>
      </c>
      <c r="F146" s="42">
        <v>0</v>
      </c>
      <c r="G146" s="42">
        <v>0</v>
      </c>
      <c r="H146" s="42">
        <v>0</v>
      </c>
      <c r="I146" s="274">
        <v>282</v>
      </c>
      <c r="J146" s="42">
        <v>0</v>
      </c>
      <c r="K146" s="9"/>
    </row>
    <row r="147" spans="1:19" ht="15" customHeight="1" x14ac:dyDescent="0.2">
      <c r="A147" s="70" t="s">
        <v>302</v>
      </c>
      <c r="B147" s="49"/>
      <c r="C147" s="57"/>
      <c r="D147" s="36"/>
      <c r="E147" s="40" t="s">
        <v>64</v>
      </c>
      <c r="F147" s="103">
        <f>SUM(F132:F146)</f>
        <v>42141</v>
      </c>
      <c r="G147" s="103">
        <f>SUM(G132:G146)</f>
        <v>42141</v>
      </c>
      <c r="H147" s="103">
        <f>SUM(H132:H146)</f>
        <v>42141</v>
      </c>
      <c r="I147" s="262">
        <f>SUM(I132:I146)</f>
        <v>41358.19000000001</v>
      </c>
      <c r="J147" s="123">
        <f t="shared" si="12"/>
        <v>98.142402885550922</v>
      </c>
      <c r="K147" s="122"/>
      <c r="M147" s="33">
        <f>SUM(F147)</f>
        <v>42141</v>
      </c>
      <c r="N147" s="33">
        <f>SUM(G147)</f>
        <v>42141</v>
      </c>
      <c r="O147" s="33">
        <f>SUM(H147)</f>
        <v>42141</v>
      </c>
      <c r="P147" s="33">
        <f>SUM(I147)</f>
        <v>41358.19000000001</v>
      </c>
      <c r="Q147" s="33">
        <f>SUM(J147)</f>
        <v>98.142402885550922</v>
      </c>
      <c r="R147" s="33">
        <f>SUM(I147)</f>
        <v>41358.19000000001</v>
      </c>
      <c r="S147" s="33"/>
    </row>
    <row r="148" spans="1:19" s="8" customFormat="1" ht="15.95" customHeight="1" x14ac:dyDescent="0.2">
      <c r="A148" s="37" t="s">
        <v>429</v>
      </c>
      <c r="B148" s="72" t="s">
        <v>439</v>
      </c>
      <c r="C148" s="73"/>
      <c r="D148" s="64"/>
      <c r="E148" s="64"/>
      <c r="F148" s="9"/>
      <c r="G148" s="9"/>
      <c r="H148" s="9"/>
      <c r="I148" s="34"/>
      <c r="J148" s="319"/>
      <c r="K148" s="9"/>
    </row>
    <row r="149" spans="1:19" ht="15.95" customHeight="1" x14ac:dyDescent="0.2">
      <c r="A149" s="70" t="s">
        <v>304</v>
      </c>
      <c r="B149" s="40" t="s">
        <v>92</v>
      </c>
      <c r="C149" s="56"/>
      <c r="D149" s="40"/>
      <c r="E149" s="40" t="s">
        <v>93</v>
      </c>
      <c r="F149" s="42"/>
      <c r="G149" s="42"/>
      <c r="H149" s="42"/>
      <c r="I149" s="273"/>
      <c r="J149" s="318"/>
      <c r="K149" s="9"/>
    </row>
    <row r="150" spans="1:19" ht="15.95" customHeight="1" x14ac:dyDescent="0.2">
      <c r="A150" s="36"/>
      <c r="B150" s="36"/>
      <c r="C150" s="57">
        <v>631003</v>
      </c>
      <c r="D150" s="36">
        <v>41</v>
      </c>
      <c r="E150" s="36" t="s">
        <v>94</v>
      </c>
      <c r="F150" s="42">
        <v>400</v>
      </c>
      <c r="G150" s="42">
        <v>0</v>
      </c>
      <c r="H150" s="42">
        <v>0</v>
      </c>
      <c r="I150" s="273">
        <v>0</v>
      </c>
      <c r="J150" s="42">
        <v>0</v>
      </c>
      <c r="K150" s="9"/>
    </row>
    <row r="151" spans="1:19" ht="15.95" customHeight="1" x14ac:dyDescent="0.2">
      <c r="A151" s="36"/>
      <c r="B151" s="36"/>
      <c r="C151" s="143" t="s">
        <v>95</v>
      </c>
      <c r="D151" s="36">
        <v>41</v>
      </c>
      <c r="E151" s="36" t="s">
        <v>96</v>
      </c>
      <c r="F151" s="42">
        <v>300</v>
      </c>
      <c r="G151" s="42">
        <v>0</v>
      </c>
      <c r="H151" s="42">
        <v>0</v>
      </c>
      <c r="I151" s="273">
        <v>0</v>
      </c>
      <c r="J151" s="42">
        <v>0</v>
      </c>
      <c r="K151" s="9"/>
    </row>
    <row r="152" spans="1:19" ht="15.95" customHeight="1" x14ac:dyDescent="0.2">
      <c r="A152" s="36"/>
      <c r="B152" s="49"/>
      <c r="C152" s="143">
        <v>632001</v>
      </c>
      <c r="D152" s="36">
        <v>41</v>
      </c>
      <c r="E152" s="36" t="s">
        <v>357</v>
      </c>
      <c r="F152" s="42">
        <v>647</v>
      </c>
      <c r="G152" s="42">
        <v>647</v>
      </c>
      <c r="H152" s="42">
        <v>647</v>
      </c>
      <c r="I152" s="274">
        <v>541.51</v>
      </c>
      <c r="J152" s="42">
        <f t="shared" si="12"/>
        <v>83.695517774343116</v>
      </c>
      <c r="K152" s="9"/>
    </row>
    <row r="153" spans="1:19" ht="15.95" customHeight="1" x14ac:dyDescent="0.2">
      <c r="A153" s="36"/>
      <c r="B153" s="49"/>
      <c r="C153" s="143">
        <v>632002</v>
      </c>
      <c r="D153" s="36">
        <v>41</v>
      </c>
      <c r="E153" s="36" t="s">
        <v>97</v>
      </c>
      <c r="F153" s="42">
        <v>193</v>
      </c>
      <c r="G153" s="42">
        <v>500</v>
      </c>
      <c r="H153" s="42">
        <v>500</v>
      </c>
      <c r="I153" s="274">
        <v>497.96</v>
      </c>
      <c r="J153" s="42">
        <f t="shared" si="12"/>
        <v>99.591999999999985</v>
      </c>
      <c r="K153" s="9"/>
    </row>
    <row r="154" spans="1:19" ht="15.95" customHeight="1" x14ac:dyDescent="0.2">
      <c r="A154" s="36"/>
      <c r="B154" s="36"/>
      <c r="C154" s="143">
        <v>633006</v>
      </c>
      <c r="D154" s="36">
        <v>41</v>
      </c>
      <c r="E154" s="36" t="s">
        <v>99</v>
      </c>
      <c r="F154" s="42">
        <v>500</v>
      </c>
      <c r="G154" s="42">
        <v>500</v>
      </c>
      <c r="H154" s="42">
        <v>500</v>
      </c>
      <c r="I154" s="274">
        <v>8</v>
      </c>
      <c r="J154" s="42">
        <f t="shared" si="12"/>
        <v>1.6</v>
      </c>
      <c r="K154" s="9"/>
    </row>
    <row r="155" spans="1:19" ht="15.95" customHeight="1" x14ac:dyDescent="0.2">
      <c r="A155" s="36"/>
      <c r="B155" s="36"/>
      <c r="C155" s="143" t="s">
        <v>41</v>
      </c>
      <c r="D155" s="36">
        <v>41</v>
      </c>
      <c r="E155" s="208" t="s">
        <v>945</v>
      </c>
      <c r="F155" s="42">
        <v>523</v>
      </c>
      <c r="G155" s="42">
        <v>523</v>
      </c>
      <c r="H155" s="42">
        <v>523</v>
      </c>
      <c r="I155" s="274">
        <v>1797.55</v>
      </c>
      <c r="J155" s="42">
        <f t="shared" si="12"/>
        <v>343.69980879541106</v>
      </c>
      <c r="K155" s="9"/>
    </row>
    <row r="156" spans="1:19" ht="15.95" customHeight="1" x14ac:dyDescent="0.2">
      <c r="A156" s="36"/>
      <c r="B156" s="36"/>
      <c r="C156" s="143" t="s">
        <v>41</v>
      </c>
      <c r="D156" s="36">
        <v>111</v>
      </c>
      <c r="E156" s="36" t="s">
        <v>707</v>
      </c>
      <c r="F156" s="42">
        <v>0</v>
      </c>
      <c r="G156" s="42">
        <v>4922</v>
      </c>
      <c r="H156" s="42">
        <v>4922</v>
      </c>
      <c r="I156" s="274">
        <v>4400</v>
      </c>
      <c r="J156" s="42">
        <f t="shared" si="12"/>
        <v>89.394555058919138</v>
      </c>
      <c r="K156" s="9"/>
    </row>
    <row r="157" spans="1:19" ht="15.95" customHeight="1" x14ac:dyDescent="0.2">
      <c r="A157" s="36"/>
      <c r="B157" s="36"/>
      <c r="C157" s="143">
        <v>633005</v>
      </c>
      <c r="D157" s="208">
        <v>41</v>
      </c>
      <c r="E157" s="208" t="s">
        <v>946</v>
      </c>
      <c r="F157" s="42">
        <v>0</v>
      </c>
      <c r="G157" s="42">
        <v>0</v>
      </c>
      <c r="H157" s="42">
        <v>0</v>
      </c>
      <c r="I157" s="274">
        <v>521.79999999999995</v>
      </c>
      <c r="J157" s="42">
        <v>0</v>
      </c>
      <c r="K157" s="9"/>
    </row>
    <row r="158" spans="1:19" ht="15.95" customHeight="1" x14ac:dyDescent="0.2">
      <c r="A158" s="36"/>
      <c r="B158" s="36"/>
      <c r="C158" s="143">
        <v>633006</v>
      </c>
      <c r="D158" s="208">
        <v>41</v>
      </c>
      <c r="E158" s="208" t="s">
        <v>912</v>
      </c>
      <c r="F158" s="42">
        <v>0</v>
      </c>
      <c r="G158" s="42">
        <v>0</v>
      </c>
      <c r="H158" s="42">
        <v>0</v>
      </c>
      <c r="I158" s="274">
        <v>198.84</v>
      </c>
      <c r="J158" s="42">
        <v>0</v>
      </c>
      <c r="K158" s="9"/>
    </row>
    <row r="159" spans="1:19" ht="15.95" customHeight="1" x14ac:dyDescent="0.2">
      <c r="A159" s="36"/>
      <c r="B159" s="36"/>
      <c r="C159" s="143" t="s">
        <v>43</v>
      </c>
      <c r="D159" s="36">
        <v>41</v>
      </c>
      <c r="E159" s="36" t="s">
        <v>617</v>
      </c>
      <c r="F159" s="42">
        <v>127</v>
      </c>
      <c r="G159" s="42">
        <v>127</v>
      </c>
      <c r="H159" s="42">
        <v>127</v>
      </c>
      <c r="I159" s="274">
        <v>0</v>
      </c>
      <c r="J159" s="42">
        <f t="shared" si="12"/>
        <v>0</v>
      </c>
      <c r="K159" s="9"/>
    </row>
    <row r="160" spans="1:19" ht="15.95" customHeight="1" x14ac:dyDescent="0.2">
      <c r="A160" s="36"/>
      <c r="B160" s="36"/>
      <c r="C160" s="143">
        <v>63316</v>
      </c>
      <c r="D160" s="36">
        <v>41</v>
      </c>
      <c r="E160" s="36" t="s">
        <v>485</v>
      </c>
      <c r="F160" s="42">
        <v>154</v>
      </c>
      <c r="G160" s="42">
        <v>154</v>
      </c>
      <c r="H160" s="42">
        <v>154</v>
      </c>
      <c r="I160" s="274">
        <v>0</v>
      </c>
      <c r="J160" s="42">
        <f t="shared" si="12"/>
        <v>0</v>
      </c>
      <c r="K160" s="9"/>
    </row>
    <row r="161" spans="1:19" ht="15.95" customHeight="1" x14ac:dyDescent="0.2">
      <c r="A161" s="36"/>
      <c r="B161" s="49"/>
      <c r="C161" s="143">
        <v>634001</v>
      </c>
      <c r="D161" s="36">
        <v>41</v>
      </c>
      <c r="E161" s="36" t="s">
        <v>100</v>
      </c>
      <c r="F161" s="42">
        <v>720</v>
      </c>
      <c r="G161" s="42">
        <v>720</v>
      </c>
      <c r="H161" s="42">
        <v>720</v>
      </c>
      <c r="I161" s="274">
        <v>800.59</v>
      </c>
      <c r="J161" s="42">
        <f t="shared" si="12"/>
        <v>111.19305555555556</v>
      </c>
      <c r="K161" s="9"/>
    </row>
    <row r="162" spans="1:19" ht="15.95" customHeight="1" x14ac:dyDescent="0.2">
      <c r="A162" s="36"/>
      <c r="B162" s="49"/>
      <c r="C162" s="143" t="s">
        <v>49</v>
      </c>
      <c r="D162" s="36">
        <v>41</v>
      </c>
      <c r="E162" s="36" t="s">
        <v>101</v>
      </c>
      <c r="F162" s="42">
        <v>462</v>
      </c>
      <c r="G162" s="42">
        <v>462</v>
      </c>
      <c r="H162" s="42">
        <v>462</v>
      </c>
      <c r="I162" s="274">
        <v>26.5</v>
      </c>
      <c r="J162" s="42">
        <f t="shared" si="12"/>
        <v>5.7359307359307357</v>
      </c>
      <c r="K162" s="9"/>
    </row>
    <row r="163" spans="1:19" ht="15.95" customHeight="1" x14ac:dyDescent="0.2">
      <c r="A163" s="36"/>
      <c r="B163" s="49"/>
      <c r="C163" s="143">
        <v>634002</v>
      </c>
      <c r="D163" s="36">
        <v>41</v>
      </c>
      <c r="E163" s="36" t="s">
        <v>102</v>
      </c>
      <c r="F163" s="42">
        <v>600</v>
      </c>
      <c r="G163" s="42">
        <v>163</v>
      </c>
      <c r="H163" s="42">
        <v>163</v>
      </c>
      <c r="I163" s="274">
        <v>22.4</v>
      </c>
      <c r="J163" s="42">
        <f t="shared" si="12"/>
        <v>13.742331288343557</v>
      </c>
      <c r="K163" s="9"/>
    </row>
    <row r="164" spans="1:19" ht="15.95" customHeight="1" x14ac:dyDescent="0.2">
      <c r="A164" s="36"/>
      <c r="B164" s="49"/>
      <c r="C164" s="143" t="s">
        <v>103</v>
      </c>
      <c r="D164" s="36">
        <v>41</v>
      </c>
      <c r="E164" s="36" t="s">
        <v>104</v>
      </c>
      <c r="F164" s="42">
        <v>200</v>
      </c>
      <c r="G164" s="42">
        <v>200</v>
      </c>
      <c r="H164" s="42">
        <v>200</v>
      </c>
      <c r="I164" s="274">
        <v>0</v>
      </c>
      <c r="J164" s="42">
        <f t="shared" si="12"/>
        <v>0</v>
      </c>
      <c r="K164" s="9"/>
    </row>
    <row r="165" spans="1:19" ht="15.95" customHeight="1" x14ac:dyDescent="0.2">
      <c r="A165" s="36"/>
      <c r="B165" s="49"/>
      <c r="C165" s="143">
        <v>634003</v>
      </c>
      <c r="D165" s="36">
        <v>41</v>
      </c>
      <c r="E165" s="36" t="s">
        <v>105</v>
      </c>
      <c r="F165" s="42">
        <v>620</v>
      </c>
      <c r="G165" s="42">
        <v>750</v>
      </c>
      <c r="H165" s="42">
        <v>750</v>
      </c>
      <c r="I165" s="274">
        <v>564.38</v>
      </c>
      <c r="J165" s="42">
        <f t="shared" si="12"/>
        <v>75.25066666666666</v>
      </c>
      <c r="K165" s="9"/>
    </row>
    <row r="166" spans="1:19" ht="15.95" customHeight="1" x14ac:dyDescent="0.2">
      <c r="A166" s="36"/>
      <c r="B166" s="49"/>
      <c r="C166" s="143" t="s">
        <v>50</v>
      </c>
      <c r="D166" s="36">
        <v>41</v>
      </c>
      <c r="E166" s="36" t="s">
        <v>106</v>
      </c>
      <c r="F166" s="42">
        <v>390</v>
      </c>
      <c r="G166" s="42">
        <v>390</v>
      </c>
      <c r="H166" s="42">
        <v>390</v>
      </c>
      <c r="I166" s="274">
        <v>366</v>
      </c>
      <c r="J166" s="42">
        <f t="shared" si="12"/>
        <v>93.84615384615384</v>
      </c>
      <c r="K166" s="9"/>
    </row>
    <row r="167" spans="1:19" ht="15.95" customHeight="1" x14ac:dyDescent="0.2">
      <c r="A167" s="36"/>
      <c r="B167" s="49"/>
      <c r="C167" s="143">
        <v>637023</v>
      </c>
      <c r="D167" s="36">
        <v>41</v>
      </c>
      <c r="E167" s="36" t="s">
        <v>621</v>
      </c>
      <c r="F167" s="42">
        <v>93</v>
      </c>
      <c r="G167" s="42">
        <v>93</v>
      </c>
      <c r="H167" s="42">
        <v>93</v>
      </c>
      <c r="I167" s="274">
        <v>0</v>
      </c>
      <c r="J167" s="42">
        <f t="shared" si="12"/>
        <v>0</v>
      </c>
      <c r="K167" s="9"/>
    </row>
    <row r="168" spans="1:19" ht="15.95" customHeight="1" x14ac:dyDescent="0.2">
      <c r="A168" s="36"/>
      <c r="B168" s="36"/>
      <c r="C168" s="143" t="s">
        <v>107</v>
      </c>
      <c r="D168" s="36">
        <v>41</v>
      </c>
      <c r="E168" s="36" t="s">
        <v>108</v>
      </c>
      <c r="F168" s="42">
        <v>90</v>
      </c>
      <c r="G168" s="42">
        <v>90</v>
      </c>
      <c r="H168" s="42">
        <v>90</v>
      </c>
      <c r="I168" s="274">
        <v>264</v>
      </c>
      <c r="J168" s="42">
        <f t="shared" si="12"/>
        <v>293.33333333333331</v>
      </c>
      <c r="K168" s="9"/>
    </row>
    <row r="169" spans="1:19" ht="15.95" customHeight="1" x14ac:dyDescent="0.2">
      <c r="A169" s="41"/>
      <c r="B169" s="36"/>
      <c r="C169" s="143" t="s">
        <v>618</v>
      </c>
      <c r="D169" s="36">
        <v>41</v>
      </c>
      <c r="E169" s="36" t="s">
        <v>619</v>
      </c>
      <c r="F169" s="42">
        <v>110</v>
      </c>
      <c r="G169" s="42">
        <v>110</v>
      </c>
      <c r="H169" s="42">
        <v>110</v>
      </c>
      <c r="I169" s="274">
        <v>100</v>
      </c>
      <c r="J169" s="42">
        <f t="shared" si="12"/>
        <v>90.909090909090907</v>
      </c>
      <c r="K169" s="9"/>
    </row>
    <row r="170" spans="1:19" ht="15.95" customHeight="1" x14ac:dyDescent="0.2">
      <c r="A170" s="41"/>
      <c r="B170" s="36"/>
      <c r="C170" s="57">
        <v>637001</v>
      </c>
      <c r="D170" s="36">
        <v>41</v>
      </c>
      <c r="E170" s="36" t="s">
        <v>620</v>
      </c>
      <c r="F170" s="42">
        <v>0</v>
      </c>
      <c r="G170" s="42">
        <v>0</v>
      </c>
      <c r="H170" s="42">
        <v>0</v>
      </c>
      <c r="I170" s="274">
        <v>0</v>
      </c>
      <c r="J170" s="42">
        <v>0</v>
      </c>
      <c r="K170" s="9"/>
    </row>
    <row r="171" spans="1:19" ht="15.95" customHeight="1" x14ac:dyDescent="0.2">
      <c r="A171" s="41"/>
      <c r="B171" s="36"/>
      <c r="C171" s="57">
        <v>637005</v>
      </c>
      <c r="D171" s="36">
        <v>41</v>
      </c>
      <c r="E171" s="36" t="s">
        <v>819</v>
      </c>
      <c r="F171" s="42">
        <v>0</v>
      </c>
      <c r="G171" s="42">
        <v>720</v>
      </c>
      <c r="H171" s="42">
        <v>720</v>
      </c>
      <c r="I171" s="274">
        <v>720</v>
      </c>
      <c r="J171" s="42">
        <f t="shared" si="12"/>
        <v>100</v>
      </c>
      <c r="K171" s="9"/>
    </row>
    <row r="172" spans="1:19" ht="15.95" customHeight="1" x14ac:dyDescent="0.2">
      <c r="A172" s="41"/>
      <c r="B172" s="36"/>
      <c r="C172" s="57">
        <v>635004</v>
      </c>
      <c r="D172" s="36">
        <v>41</v>
      </c>
      <c r="E172" s="36" t="s">
        <v>820</v>
      </c>
      <c r="F172" s="42">
        <v>0</v>
      </c>
      <c r="G172" s="42">
        <v>261</v>
      </c>
      <c r="H172" s="42">
        <v>261</v>
      </c>
      <c r="I172" s="274">
        <v>261</v>
      </c>
      <c r="J172" s="42">
        <f t="shared" si="12"/>
        <v>100</v>
      </c>
      <c r="K172" s="9"/>
    </row>
    <row r="173" spans="1:19" ht="15.95" customHeight="1" x14ac:dyDescent="0.2">
      <c r="A173" s="41"/>
      <c r="B173" s="36"/>
      <c r="C173" s="57">
        <v>637035</v>
      </c>
      <c r="D173" s="36">
        <v>41</v>
      </c>
      <c r="E173" s="208" t="s">
        <v>913</v>
      </c>
      <c r="F173" s="42">
        <v>0</v>
      </c>
      <c r="G173" s="42">
        <v>0</v>
      </c>
      <c r="H173" s="42">
        <v>0</v>
      </c>
      <c r="I173" s="274">
        <v>261.02</v>
      </c>
      <c r="J173" s="42">
        <v>0</v>
      </c>
      <c r="K173" s="9"/>
    </row>
    <row r="174" spans="1:19" ht="15.95" customHeight="1" x14ac:dyDescent="0.2">
      <c r="A174" s="74" t="s">
        <v>304</v>
      </c>
      <c r="B174" s="36"/>
      <c r="C174" s="57"/>
      <c r="D174" s="36"/>
      <c r="E174" s="40" t="s">
        <v>88</v>
      </c>
      <c r="F174" s="103">
        <f>SUM(F150:F173)</f>
        <v>6129</v>
      </c>
      <c r="G174" s="103">
        <f>SUM(G150:G173)</f>
        <v>11332</v>
      </c>
      <c r="H174" s="103">
        <f>SUM(H150:H173)</f>
        <v>11332</v>
      </c>
      <c r="I174" s="262">
        <f>SUM(I150:I173)</f>
        <v>11351.55</v>
      </c>
      <c r="J174" s="42">
        <f t="shared" si="12"/>
        <v>100.17252029650547</v>
      </c>
      <c r="K174" s="122"/>
      <c r="M174" s="33">
        <f>SUM(F174)</f>
        <v>6129</v>
      </c>
      <c r="N174" s="33">
        <f>SUM(G174)</f>
        <v>11332</v>
      </c>
      <c r="O174" s="33">
        <f>SUM(H174)</f>
        <v>11332</v>
      </c>
      <c r="P174" s="33">
        <f>SUM(I174)</f>
        <v>11351.55</v>
      </c>
      <c r="Q174" s="33">
        <f>SUM(J174)</f>
        <v>100.17252029650547</v>
      </c>
      <c r="R174" s="33">
        <f>SUM(I174)</f>
        <v>11351.55</v>
      </c>
      <c r="S174" s="33"/>
    </row>
    <row r="175" spans="1:19" s="11" customFormat="1" ht="15.95" customHeight="1" x14ac:dyDescent="0.25">
      <c r="A175" s="48" t="s">
        <v>394</v>
      </c>
      <c r="B175" s="48"/>
      <c r="C175" s="80"/>
      <c r="D175" s="48"/>
      <c r="E175" s="48"/>
      <c r="F175" s="9"/>
      <c r="G175" s="9"/>
      <c r="H175" s="9"/>
      <c r="I175" s="34"/>
      <c r="J175" s="9"/>
      <c r="K175" s="9"/>
    </row>
    <row r="176" spans="1:19" ht="15.75" customHeight="1" x14ac:dyDescent="0.2">
      <c r="A176" s="61"/>
      <c r="B176" s="48" t="s">
        <v>109</v>
      </c>
      <c r="C176" s="80"/>
      <c r="D176" s="48"/>
      <c r="E176" s="48" t="s">
        <v>110</v>
      </c>
      <c r="F176" s="9"/>
      <c r="G176" s="9"/>
      <c r="H176" s="9"/>
      <c r="I176" s="34"/>
      <c r="J176" s="9"/>
      <c r="K176" s="9"/>
    </row>
    <row r="177" spans="1:19" ht="15.75" customHeight="1" x14ac:dyDescent="0.2">
      <c r="A177" s="70"/>
      <c r="B177" s="36"/>
      <c r="C177" s="57">
        <v>637027</v>
      </c>
      <c r="D177" s="36">
        <v>41</v>
      </c>
      <c r="E177" s="36" t="s">
        <v>651</v>
      </c>
      <c r="F177" s="50">
        <v>8000</v>
      </c>
      <c r="G177" s="50">
        <v>8000</v>
      </c>
      <c r="H177" s="50">
        <v>8000</v>
      </c>
      <c r="I177" s="273">
        <v>5146.8</v>
      </c>
      <c r="J177" s="42">
        <f t="shared" si="12"/>
        <v>64.334999999999994</v>
      </c>
      <c r="K177" s="9"/>
    </row>
    <row r="178" spans="1:19" ht="15.75" customHeight="1" x14ac:dyDescent="0.2">
      <c r="A178" s="70"/>
      <c r="B178" s="36"/>
      <c r="C178" s="57">
        <v>625007</v>
      </c>
      <c r="D178" s="36">
        <v>41</v>
      </c>
      <c r="E178" s="36" t="s">
        <v>330</v>
      </c>
      <c r="F178" s="50">
        <v>2500</v>
      </c>
      <c r="G178" s="50">
        <v>2500</v>
      </c>
      <c r="H178" s="50">
        <v>2500</v>
      </c>
      <c r="I178" s="274">
        <v>1200.33</v>
      </c>
      <c r="J178" s="42">
        <f t="shared" si="12"/>
        <v>48.013199999999998</v>
      </c>
      <c r="K178" s="9"/>
    </row>
    <row r="179" spans="1:19" ht="15.75" customHeight="1" x14ac:dyDescent="0.2">
      <c r="A179" s="70"/>
      <c r="B179" s="49"/>
      <c r="C179" s="57">
        <v>633006</v>
      </c>
      <c r="D179" s="36">
        <v>41</v>
      </c>
      <c r="E179" s="36" t="s">
        <v>738</v>
      </c>
      <c r="F179" s="50">
        <v>5000</v>
      </c>
      <c r="G179" s="207">
        <v>6842</v>
      </c>
      <c r="H179" s="207">
        <v>6842</v>
      </c>
      <c r="I179" s="274">
        <v>898.56</v>
      </c>
      <c r="J179" s="42">
        <f t="shared" si="12"/>
        <v>13.133002046185323</v>
      </c>
      <c r="K179" s="251"/>
    </row>
    <row r="180" spans="1:19" ht="15.75" customHeight="1" x14ac:dyDescent="0.2">
      <c r="A180" s="36"/>
      <c r="B180" s="49"/>
      <c r="C180" s="57">
        <v>637005</v>
      </c>
      <c r="D180" s="36">
        <v>41</v>
      </c>
      <c r="E180" s="36" t="s">
        <v>523</v>
      </c>
      <c r="F180" s="50">
        <v>700</v>
      </c>
      <c r="G180" s="50">
        <v>800</v>
      </c>
      <c r="H180" s="50">
        <v>800</v>
      </c>
      <c r="I180" s="274">
        <v>863.64</v>
      </c>
      <c r="J180" s="42">
        <f t="shared" si="12"/>
        <v>107.955</v>
      </c>
      <c r="K180" s="9"/>
    </row>
    <row r="181" spans="1:19" ht="15.75" customHeight="1" x14ac:dyDescent="0.2">
      <c r="A181" s="38"/>
      <c r="B181" s="49"/>
      <c r="C181" s="57">
        <v>633006</v>
      </c>
      <c r="D181" s="38">
        <v>41</v>
      </c>
      <c r="E181" s="38" t="s">
        <v>846</v>
      </c>
      <c r="F181" s="104">
        <v>0</v>
      </c>
      <c r="G181" s="104">
        <v>391</v>
      </c>
      <c r="H181" s="104">
        <v>391</v>
      </c>
      <c r="I181" s="274">
        <v>390.96</v>
      </c>
      <c r="J181" s="42">
        <f t="shared" si="12"/>
        <v>99.989769820971858</v>
      </c>
      <c r="K181" s="9"/>
    </row>
    <row r="182" spans="1:19" ht="15.75" customHeight="1" x14ac:dyDescent="0.2">
      <c r="A182" s="38"/>
      <c r="B182" s="49"/>
      <c r="C182" s="57">
        <v>637006</v>
      </c>
      <c r="D182" s="38">
        <v>41</v>
      </c>
      <c r="E182" s="38" t="s">
        <v>847</v>
      </c>
      <c r="F182" s="104">
        <v>0</v>
      </c>
      <c r="G182" s="104">
        <v>67</v>
      </c>
      <c r="H182" s="104">
        <v>67</v>
      </c>
      <c r="I182" s="274">
        <v>67</v>
      </c>
      <c r="J182" s="42">
        <f t="shared" si="12"/>
        <v>100</v>
      </c>
      <c r="K182" s="9"/>
    </row>
    <row r="183" spans="1:19" ht="15.75" customHeight="1" x14ac:dyDescent="0.2">
      <c r="A183" s="136">
        <v>11</v>
      </c>
      <c r="B183" s="49"/>
      <c r="C183" s="57" t="s">
        <v>112</v>
      </c>
      <c r="D183" s="38"/>
      <c r="E183" s="136" t="s">
        <v>64</v>
      </c>
      <c r="F183" s="103">
        <f>SUM(F177:F182)</f>
        <v>16200</v>
      </c>
      <c r="G183" s="103">
        <f t="shared" ref="G183:H183" si="13">SUM(G177:G182)</f>
        <v>18600</v>
      </c>
      <c r="H183" s="103">
        <f t="shared" si="13"/>
        <v>18600</v>
      </c>
      <c r="I183" s="262">
        <f>SUM(I177:I182)</f>
        <v>8567.2900000000009</v>
      </c>
      <c r="J183" s="42">
        <f t="shared" si="12"/>
        <v>46.060698924731184</v>
      </c>
      <c r="K183" s="122"/>
      <c r="M183" s="33">
        <f>SUM(F183)</f>
        <v>16200</v>
      </c>
      <c r="N183" s="33">
        <f>SUM(G183)</f>
        <v>18600</v>
      </c>
      <c r="O183" s="33">
        <f>SUM(H183)</f>
        <v>18600</v>
      </c>
      <c r="P183" s="33">
        <f>SUM(I183)</f>
        <v>8567.2900000000009</v>
      </c>
      <c r="Q183" s="33">
        <f>SUM(J183)</f>
        <v>46.060698924731184</v>
      </c>
      <c r="R183" s="33">
        <f>SUM(I183)</f>
        <v>8567.2900000000009</v>
      </c>
      <c r="S183" s="33"/>
    </row>
    <row r="184" spans="1:19" s="10" customFormat="1" ht="15.75" customHeight="1" x14ac:dyDescent="0.2">
      <c r="A184" s="71" t="s">
        <v>300</v>
      </c>
      <c r="B184" s="75"/>
      <c r="C184" s="81"/>
      <c r="D184" s="76"/>
      <c r="E184" s="76"/>
      <c r="F184" s="9"/>
      <c r="G184" s="9"/>
      <c r="H184" s="9"/>
      <c r="I184" s="34"/>
      <c r="J184" s="9"/>
      <c r="K184" s="9"/>
    </row>
    <row r="185" spans="1:19" s="8" customFormat="1" ht="15.75" customHeight="1" x14ac:dyDescent="0.2">
      <c r="A185" s="64" t="s">
        <v>429</v>
      </c>
      <c r="B185" s="66" t="s">
        <v>440</v>
      </c>
      <c r="C185" s="60"/>
      <c r="D185" s="61"/>
      <c r="E185" s="61"/>
      <c r="F185" s="9"/>
      <c r="G185" s="9"/>
      <c r="H185" s="9"/>
      <c r="I185" s="34"/>
      <c r="J185" s="9"/>
      <c r="K185" s="9"/>
    </row>
    <row r="186" spans="1:19" ht="15.75" customHeight="1" x14ac:dyDescent="0.2">
      <c r="A186" s="74" t="s">
        <v>388</v>
      </c>
      <c r="B186" s="40" t="s">
        <v>113</v>
      </c>
      <c r="C186" s="56"/>
      <c r="D186" s="40"/>
      <c r="E186" s="40" t="s">
        <v>114</v>
      </c>
      <c r="F186" s="42"/>
      <c r="G186" s="50"/>
      <c r="H186" s="50"/>
      <c r="I186" s="273"/>
      <c r="J186" s="42"/>
      <c r="K186" s="9"/>
    </row>
    <row r="187" spans="1:19" ht="15.75" customHeight="1" x14ac:dyDescent="0.2">
      <c r="A187" s="36"/>
      <c r="B187" s="49"/>
      <c r="C187" s="57">
        <v>611</v>
      </c>
      <c r="D187" s="36">
        <v>111</v>
      </c>
      <c r="E187" s="36" t="s">
        <v>115</v>
      </c>
      <c r="F187" s="42">
        <v>3117</v>
      </c>
      <c r="G187" s="50">
        <v>3117</v>
      </c>
      <c r="H187" s="50">
        <v>3117</v>
      </c>
      <c r="I187" s="273">
        <v>3117</v>
      </c>
      <c r="J187" s="42">
        <f t="shared" si="12"/>
        <v>100</v>
      </c>
      <c r="K187" s="9"/>
    </row>
    <row r="188" spans="1:19" ht="15.75" customHeight="1" x14ac:dyDescent="0.2">
      <c r="A188" s="36"/>
      <c r="B188" s="49"/>
      <c r="C188" s="57">
        <v>611</v>
      </c>
      <c r="D188" s="36" t="s">
        <v>545</v>
      </c>
      <c r="E188" s="36" t="s">
        <v>116</v>
      </c>
      <c r="F188" s="42">
        <v>5778</v>
      </c>
      <c r="G188" s="42">
        <v>5778</v>
      </c>
      <c r="H188" s="42">
        <v>5778</v>
      </c>
      <c r="I188" s="274">
        <v>4837.3100000000004</v>
      </c>
      <c r="J188" s="42">
        <f t="shared" si="12"/>
        <v>83.719453097957768</v>
      </c>
      <c r="K188" s="9"/>
    </row>
    <row r="189" spans="1:19" ht="15.75" customHeight="1" x14ac:dyDescent="0.2">
      <c r="A189" s="36"/>
      <c r="B189" s="49"/>
      <c r="C189" s="57">
        <v>611</v>
      </c>
      <c r="D189" s="36">
        <v>41</v>
      </c>
      <c r="E189" s="36" t="s">
        <v>117</v>
      </c>
      <c r="F189" s="42">
        <v>5823</v>
      </c>
      <c r="G189" s="209">
        <v>8610</v>
      </c>
      <c r="H189" s="209">
        <v>8610</v>
      </c>
      <c r="I189" s="274">
        <v>9600.7099999999991</v>
      </c>
      <c r="J189" s="42">
        <f t="shared" si="12"/>
        <v>111.50650406504063</v>
      </c>
      <c r="K189" s="251"/>
    </row>
    <row r="190" spans="1:19" ht="15.75" customHeight="1" x14ac:dyDescent="0.2">
      <c r="A190" s="36"/>
      <c r="B190" s="49"/>
      <c r="C190" s="143" t="s">
        <v>16</v>
      </c>
      <c r="D190" s="36">
        <v>111</v>
      </c>
      <c r="E190" s="36" t="s">
        <v>118</v>
      </c>
      <c r="F190" s="42">
        <v>804</v>
      </c>
      <c r="G190" s="42">
        <v>804</v>
      </c>
      <c r="H190" s="42">
        <v>804</v>
      </c>
      <c r="I190" s="274">
        <v>822</v>
      </c>
      <c r="J190" s="42">
        <f t="shared" si="12"/>
        <v>102.23880597014924</v>
      </c>
      <c r="K190" s="9"/>
    </row>
    <row r="191" spans="1:19" ht="15.75" customHeight="1" x14ac:dyDescent="0.2">
      <c r="A191" s="36"/>
      <c r="B191" s="49"/>
      <c r="C191" s="143" t="s">
        <v>16</v>
      </c>
      <c r="D191" s="36" t="s">
        <v>545</v>
      </c>
      <c r="E191" s="36" t="s">
        <v>119</v>
      </c>
      <c r="F191" s="42">
        <v>1230</v>
      </c>
      <c r="G191" s="42">
        <v>1230</v>
      </c>
      <c r="H191" s="42">
        <v>1230</v>
      </c>
      <c r="I191" s="274">
        <v>0</v>
      </c>
      <c r="J191" s="42">
        <f t="shared" si="12"/>
        <v>0</v>
      </c>
      <c r="K191" s="9"/>
    </row>
    <row r="192" spans="1:19" ht="15.75" customHeight="1" x14ac:dyDescent="0.2">
      <c r="A192" s="36"/>
      <c r="B192" s="49"/>
      <c r="C192" s="143" t="s">
        <v>16</v>
      </c>
      <c r="D192" s="36">
        <v>41</v>
      </c>
      <c r="E192" s="36" t="s">
        <v>120</v>
      </c>
      <c r="F192" s="42">
        <v>3108</v>
      </c>
      <c r="G192" s="209">
        <v>4082</v>
      </c>
      <c r="H192" s="209">
        <v>4082</v>
      </c>
      <c r="I192" s="274">
        <v>5237.26</v>
      </c>
      <c r="J192" s="42">
        <f t="shared" si="12"/>
        <v>128.30132288094072</v>
      </c>
      <c r="K192" s="251"/>
    </row>
    <row r="193" spans="1:19" ht="15.75" customHeight="1" x14ac:dyDescent="0.2">
      <c r="A193" s="36"/>
      <c r="B193" s="49"/>
      <c r="C193" s="57">
        <v>631001</v>
      </c>
      <c r="D193" s="36">
        <v>41</v>
      </c>
      <c r="E193" s="36" t="s">
        <v>520</v>
      </c>
      <c r="F193" s="42">
        <v>100</v>
      </c>
      <c r="G193" s="42">
        <v>100</v>
      </c>
      <c r="H193" s="42">
        <v>100</v>
      </c>
      <c r="I193" s="274">
        <v>125.4</v>
      </c>
      <c r="J193" s="42">
        <f t="shared" si="12"/>
        <v>125.4</v>
      </c>
      <c r="K193" s="9"/>
    </row>
    <row r="194" spans="1:19" ht="15.75" customHeight="1" x14ac:dyDescent="0.2">
      <c r="A194" s="36"/>
      <c r="B194" s="49"/>
      <c r="C194" s="143" t="s">
        <v>38</v>
      </c>
      <c r="D194" s="36">
        <v>41</v>
      </c>
      <c r="E194" s="36" t="s">
        <v>503</v>
      </c>
      <c r="F194" s="42">
        <v>303</v>
      </c>
      <c r="G194" s="42">
        <v>303</v>
      </c>
      <c r="H194" s="42">
        <v>303</v>
      </c>
      <c r="I194" s="274">
        <v>2714.95</v>
      </c>
      <c r="J194" s="42">
        <f t="shared" si="12"/>
        <v>896.02310231023102</v>
      </c>
      <c r="K194" s="9"/>
    </row>
    <row r="195" spans="1:19" ht="15.75" customHeight="1" x14ac:dyDescent="0.2">
      <c r="A195" s="36"/>
      <c r="B195" s="49"/>
      <c r="C195" s="57">
        <v>633006</v>
      </c>
      <c r="D195" s="36">
        <v>41</v>
      </c>
      <c r="E195" s="36" t="s">
        <v>338</v>
      </c>
      <c r="F195" s="42">
        <v>326</v>
      </c>
      <c r="G195" s="42">
        <v>326</v>
      </c>
      <c r="H195" s="42">
        <v>326</v>
      </c>
      <c r="I195" s="274">
        <v>597.5</v>
      </c>
      <c r="J195" s="42">
        <f t="shared" si="12"/>
        <v>183.28220858895705</v>
      </c>
      <c r="K195" s="9"/>
    </row>
    <row r="196" spans="1:19" ht="15.75" customHeight="1" x14ac:dyDescent="0.2">
      <c r="A196" s="36"/>
      <c r="B196" s="49"/>
      <c r="C196" s="57">
        <v>633006</v>
      </c>
      <c r="D196" s="36">
        <v>111</v>
      </c>
      <c r="E196" s="36" t="s">
        <v>377</v>
      </c>
      <c r="F196" s="42">
        <v>66</v>
      </c>
      <c r="G196" s="42">
        <v>24</v>
      </c>
      <c r="H196" s="42">
        <v>24</v>
      </c>
      <c r="I196" s="274">
        <v>23.87</v>
      </c>
      <c r="J196" s="42">
        <f t="shared" si="12"/>
        <v>99.458333333333343</v>
      </c>
      <c r="K196" s="9"/>
    </row>
    <row r="197" spans="1:19" ht="15.75" customHeight="1" x14ac:dyDescent="0.2">
      <c r="A197" s="36"/>
      <c r="B197" s="49"/>
      <c r="C197" s="143">
        <v>633001</v>
      </c>
      <c r="D197" s="36">
        <v>41</v>
      </c>
      <c r="E197" s="36" t="s">
        <v>745</v>
      </c>
      <c r="F197" s="42">
        <v>50</v>
      </c>
      <c r="G197" s="42">
        <v>50</v>
      </c>
      <c r="H197" s="42">
        <v>50</v>
      </c>
      <c r="I197" s="274">
        <v>0</v>
      </c>
      <c r="J197" s="42">
        <f t="shared" si="12"/>
        <v>0</v>
      </c>
      <c r="K197" s="9"/>
    </row>
    <row r="198" spans="1:19" ht="15.75" customHeight="1" x14ac:dyDescent="0.2">
      <c r="A198" s="36"/>
      <c r="B198" s="49"/>
      <c r="C198" s="57">
        <v>637014</v>
      </c>
      <c r="D198" s="36">
        <v>41</v>
      </c>
      <c r="E198" s="36" t="s">
        <v>121</v>
      </c>
      <c r="F198" s="42">
        <v>613</v>
      </c>
      <c r="G198" s="42">
        <v>613</v>
      </c>
      <c r="H198" s="42">
        <v>613</v>
      </c>
      <c r="I198" s="274">
        <v>590.24</v>
      </c>
      <c r="J198" s="42">
        <f t="shared" si="12"/>
        <v>96.287112561174553</v>
      </c>
      <c r="K198" s="9"/>
    </row>
    <row r="199" spans="1:19" ht="15.75" customHeight="1" x14ac:dyDescent="0.2">
      <c r="A199" s="36"/>
      <c r="B199" s="49"/>
      <c r="C199" s="143" t="s">
        <v>38</v>
      </c>
      <c r="D199" s="36" t="s">
        <v>545</v>
      </c>
      <c r="E199" s="36" t="s">
        <v>504</v>
      </c>
      <c r="F199" s="42">
        <v>730</v>
      </c>
      <c r="G199" s="42">
        <v>730</v>
      </c>
      <c r="H199" s="42">
        <v>730</v>
      </c>
      <c r="I199" s="274">
        <v>0</v>
      </c>
      <c r="J199" s="42">
        <f t="shared" si="12"/>
        <v>0</v>
      </c>
      <c r="K199" s="9"/>
    </row>
    <row r="200" spans="1:19" ht="15.75" customHeight="1" x14ac:dyDescent="0.2">
      <c r="A200" s="36"/>
      <c r="B200" s="49"/>
      <c r="C200" s="57">
        <v>632003</v>
      </c>
      <c r="D200" s="36">
        <v>41</v>
      </c>
      <c r="E200" s="36" t="s">
        <v>378</v>
      </c>
      <c r="F200" s="42">
        <v>320</v>
      </c>
      <c r="G200" s="42">
        <v>320</v>
      </c>
      <c r="H200" s="42">
        <v>320</v>
      </c>
      <c r="I200" s="274">
        <v>194.33</v>
      </c>
      <c r="J200" s="42">
        <f t="shared" si="12"/>
        <v>60.728124999999999</v>
      </c>
      <c r="K200" s="9"/>
    </row>
    <row r="201" spans="1:19" ht="15.75" customHeight="1" x14ac:dyDescent="0.2">
      <c r="A201" s="36"/>
      <c r="B201" s="36"/>
      <c r="C201" s="57">
        <v>637001</v>
      </c>
      <c r="D201" s="36">
        <v>41</v>
      </c>
      <c r="E201" s="36" t="s">
        <v>521</v>
      </c>
      <c r="F201" s="42">
        <v>428</v>
      </c>
      <c r="G201" s="42">
        <v>428</v>
      </c>
      <c r="H201" s="42">
        <v>428</v>
      </c>
      <c r="I201" s="274">
        <v>307</v>
      </c>
      <c r="J201" s="42">
        <f t="shared" si="12"/>
        <v>71.728971962616825</v>
      </c>
      <c r="K201" s="9"/>
    </row>
    <row r="202" spans="1:19" ht="15.75" customHeight="1" x14ac:dyDescent="0.2">
      <c r="A202" s="41"/>
      <c r="B202" s="36"/>
      <c r="C202" s="57">
        <v>633009</v>
      </c>
      <c r="D202" s="36">
        <v>41</v>
      </c>
      <c r="E202" s="36" t="s">
        <v>622</v>
      </c>
      <c r="F202" s="42">
        <v>93</v>
      </c>
      <c r="G202" s="42">
        <v>93</v>
      </c>
      <c r="H202" s="42">
        <v>93</v>
      </c>
      <c r="I202" s="274">
        <v>46.2</v>
      </c>
      <c r="J202" s="42">
        <f t="shared" si="12"/>
        <v>49.677419354838712</v>
      </c>
      <c r="K202" s="9"/>
    </row>
    <row r="203" spans="1:19" ht="15.75" customHeight="1" x14ac:dyDescent="0.2">
      <c r="A203" s="41"/>
      <c r="B203" s="36"/>
      <c r="C203" s="57">
        <v>637006</v>
      </c>
      <c r="D203" s="36">
        <v>41</v>
      </c>
      <c r="E203" s="208" t="s">
        <v>914</v>
      </c>
      <c r="F203" s="42">
        <v>0</v>
      </c>
      <c r="G203" s="42">
        <v>0</v>
      </c>
      <c r="H203" s="42">
        <v>0</v>
      </c>
      <c r="I203" s="274">
        <v>30</v>
      </c>
      <c r="J203" s="42">
        <v>0</v>
      </c>
      <c r="K203" s="9"/>
    </row>
    <row r="204" spans="1:19" ht="15.95" customHeight="1" x14ac:dyDescent="0.2">
      <c r="A204" s="70" t="s">
        <v>388</v>
      </c>
      <c r="B204" s="36"/>
      <c r="C204" s="57"/>
      <c r="D204" s="36"/>
      <c r="E204" s="40" t="s">
        <v>88</v>
      </c>
      <c r="F204" s="103">
        <f>SUM(F187:F203)</f>
        <v>22889</v>
      </c>
      <c r="G204" s="103">
        <f>SUM(G187:G203)</f>
        <v>26608</v>
      </c>
      <c r="H204" s="103">
        <f>SUM(H187:H203)</f>
        <v>26608</v>
      </c>
      <c r="I204" s="262">
        <f>SUM(I187:I203)</f>
        <v>28243.770000000004</v>
      </c>
      <c r="J204" s="42">
        <f t="shared" si="12"/>
        <v>106.14766235718582</v>
      </c>
      <c r="K204" s="122"/>
      <c r="M204" s="33">
        <f>SUM(F204)</f>
        <v>22889</v>
      </c>
      <c r="N204" s="33">
        <f>SUM(G204)</f>
        <v>26608</v>
      </c>
      <c r="O204" s="33">
        <f>SUM(H204)</f>
        <v>26608</v>
      </c>
      <c r="P204" s="33">
        <f>SUM(I204)</f>
        <v>28243.770000000004</v>
      </c>
      <c r="Q204" s="33">
        <f>SUM(J204)</f>
        <v>106.14766235718582</v>
      </c>
      <c r="R204" s="33">
        <f>SUM(I204)</f>
        <v>28243.770000000004</v>
      </c>
      <c r="S204" s="33"/>
    </row>
    <row r="205" spans="1:19" s="11" customFormat="1" ht="15.95" customHeight="1" x14ac:dyDescent="0.25">
      <c r="A205" s="48" t="s">
        <v>305</v>
      </c>
      <c r="B205" s="48"/>
      <c r="C205" s="80"/>
      <c r="D205" s="48"/>
      <c r="E205" s="48"/>
      <c r="F205" s="9"/>
      <c r="G205" s="9"/>
      <c r="H205" s="9"/>
      <c r="I205" s="34"/>
      <c r="J205" s="9"/>
      <c r="K205" s="9"/>
    </row>
    <row r="206" spans="1:19" s="5" customFormat="1" ht="15.95" customHeight="1" x14ac:dyDescent="0.2">
      <c r="A206" s="66"/>
      <c r="B206" s="66" t="s">
        <v>384</v>
      </c>
      <c r="C206" s="67"/>
      <c r="D206" s="68"/>
      <c r="E206" s="66"/>
      <c r="F206" s="9"/>
      <c r="G206" s="9"/>
      <c r="H206" s="9"/>
      <c r="I206" s="34"/>
      <c r="J206" s="9"/>
      <c r="K206" s="9"/>
    </row>
    <row r="207" spans="1:19" ht="15.95" customHeight="1" x14ac:dyDescent="0.2">
      <c r="A207" s="36"/>
      <c r="B207" s="40" t="s">
        <v>122</v>
      </c>
      <c r="C207" s="56"/>
      <c r="D207" s="40"/>
      <c r="E207" s="40" t="s">
        <v>123</v>
      </c>
      <c r="F207" s="42"/>
      <c r="G207" s="50"/>
      <c r="H207" s="50"/>
      <c r="I207" s="273"/>
      <c r="J207" s="42"/>
      <c r="K207" s="9"/>
    </row>
    <row r="208" spans="1:19" ht="15.95" customHeight="1" x14ac:dyDescent="0.2">
      <c r="A208" s="70" t="s">
        <v>385</v>
      </c>
      <c r="B208" s="36"/>
      <c r="C208" s="57">
        <v>633006</v>
      </c>
      <c r="D208" s="36">
        <v>41</v>
      </c>
      <c r="E208" s="36" t="s">
        <v>827</v>
      </c>
      <c r="F208" s="42">
        <v>400</v>
      </c>
      <c r="G208" s="50">
        <v>400</v>
      </c>
      <c r="H208" s="50">
        <v>400</v>
      </c>
      <c r="I208" s="273">
        <v>0</v>
      </c>
      <c r="J208" s="42">
        <f t="shared" ref="J208:J269" si="14">SUM(I208/H208)*100</f>
        <v>0</v>
      </c>
      <c r="K208" s="9"/>
    </row>
    <row r="209" spans="1:19" ht="15.95" customHeight="1" x14ac:dyDescent="0.2">
      <c r="A209" s="70"/>
      <c r="B209" s="36"/>
      <c r="C209" s="57" t="s">
        <v>522</v>
      </c>
      <c r="D209" s="36">
        <v>41</v>
      </c>
      <c r="E209" s="36" t="s">
        <v>624</v>
      </c>
      <c r="F209" s="42">
        <v>2090</v>
      </c>
      <c r="G209" s="42">
        <v>2090</v>
      </c>
      <c r="H209" s="42">
        <v>2090</v>
      </c>
      <c r="I209" s="274">
        <v>2232.35</v>
      </c>
      <c r="J209" s="42">
        <f t="shared" si="14"/>
        <v>106.81100478468899</v>
      </c>
      <c r="K209" s="9"/>
    </row>
    <row r="210" spans="1:19" ht="15.95" customHeight="1" x14ac:dyDescent="0.2">
      <c r="A210" s="70" t="s">
        <v>385</v>
      </c>
      <c r="B210" s="36"/>
      <c r="C210" s="57">
        <v>635004</v>
      </c>
      <c r="D210" s="36">
        <v>41</v>
      </c>
      <c r="E210" s="36" t="s">
        <v>623</v>
      </c>
      <c r="F210" s="42">
        <v>8000</v>
      </c>
      <c r="G210" s="42">
        <v>8000</v>
      </c>
      <c r="H210" s="42">
        <v>8000</v>
      </c>
      <c r="I210" s="274">
        <v>4616.3999999999996</v>
      </c>
      <c r="J210" s="42">
        <f t="shared" si="14"/>
        <v>57.704999999999998</v>
      </c>
      <c r="K210" s="9"/>
    </row>
    <row r="211" spans="1:19" ht="15.95" customHeight="1" x14ac:dyDescent="0.2">
      <c r="A211" s="70" t="s">
        <v>385</v>
      </c>
      <c r="B211" s="49"/>
      <c r="C211" s="143" t="s">
        <v>111</v>
      </c>
      <c r="D211" s="36">
        <v>41</v>
      </c>
      <c r="E211" s="36" t="s">
        <v>747</v>
      </c>
      <c r="F211" s="42">
        <v>30000</v>
      </c>
      <c r="G211" s="42">
        <v>44095</v>
      </c>
      <c r="H211" s="42">
        <v>44095</v>
      </c>
      <c r="I211" s="274">
        <v>42324.56</v>
      </c>
      <c r="J211" s="42">
        <f t="shared" si="14"/>
        <v>95.98494160335639</v>
      </c>
      <c r="K211" s="9"/>
    </row>
    <row r="212" spans="1:19" ht="15.95" customHeight="1" x14ac:dyDescent="0.2">
      <c r="A212" s="70"/>
      <c r="B212" s="49"/>
      <c r="C212" s="143">
        <v>637005</v>
      </c>
      <c r="D212" s="36">
        <v>41</v>
      </c>
      <c r="E212" s="208" t="s">
        <v>916</v>
      </c>
      <c r="F212" s="50">
        <v>0</v>
      </c>
      <c r="G212" s="50">
        <v>0</v>
      </c>
      <c r="H212" s="50">
        <v>0</v>
      </c>
      <c r="I212" s="274">
        <v>587.76</v>
      </c>
      <c r="J212" s="42">
        <v>0</v>
      </c>
      <c r="K212" s="9"/>
    </row>
    <row r="213" spans="1:19" ht="15.95" customHeight="1" x14ac:dyDescent="0.2">
      <c r="A213" s="70"/>
      <c r="B213" s="49"/>
      <c r="C213" s="143">
        <v>634004</v>
      </c>
      <c r="D213" s="36">
        <v>41</v>
      </c>
      <c r="E213" s="208" t="s">
        <v>915</v>
      </c>
      <c r="F213" s="50">
        <v>0</v>
      </c>
      <c r="G213" s="50">
        <v>0</v>
      </c>
      <c r="H213" s="50">
        <v>0</v>
      </c>
      <c r="I213" s="274">
        <v>249.12</v>
      </c>
      <c r="J213" s="42">
        <v>0</v>
      </c>
      <c r="K213" s="9"/>
    </row>
    <row r="214" spans="1:19" ht="15" customHeight="1" x14ac:dyDescent="0.2">
      <c r="A214" s="40" t="s">
        <v>385</v>
      </c>
      <c r="B214" s="36"/>
      <c r="C214" s="57"/>
      <c r="D214" s="36"/>
      <c r="E214" s="40" t="s">
        <v>88</v>
      </c>
      <c r="F214" s="121">
        <f>SUM(F208:F213)</f>
        <v>40490</v>
      </c>
      <c r="G214" s="121">
        <f>SUM(G208:G213)</f>
        <v>54585</v>
      </c>
      <c r="H214" s="121">
        <f>SUM(H208:H213)</f>
        <v>54585</v>
      </c>
      <c r="I214" s="262">
        <f>SUM(I208:I213)</f>
        <v>50010.19</v>
      </c>
      <c r="J214" s="42">
        <f t="shared" si="14"/>
        <v>91.61892461298892</v>
      </c>
      <c r="K214" s="122"/>
      <c r="M214" s="33">
        <f>SUM(F214)</f>
        <v>40490</v>
      </c>
      <c r="N214" s="33">
        <f>SUM(G214)</f>
        <v>54585</v>
      </c>
      <c r="O214" s="33">
        <f>SUM(H214)</f>
        <v>54585</v>
      </c>
      <c r="P214" s="33">
        <f>SUM(I214)</f>
        <v>50010.19</v>
      </c>
      <c r="Q214" s="33">
        <f>SUM(J214)</f>
        <v>91.61892461298892</v>
      </c>
      <c r="R214" s="33">
        <f>SUM(I214)</f>
        <v>50010.19</v>
      </c>
      <c r="S214" s="33"/>
    </row>
    <row r="215" spans="1:19" s="10" customFormat="1" ht="15" customHeight="1" x14ac:dyDescent="0.2">
      <c r="A215" s="48" t="s">
        <v>306</v>
      </c>
      <c r="B215" s="48"/>
      <c r="C215" s="80"/>
      <c r="D215" s="61"/>
      <c r="E215" s="61"/>
      <c r="F215" s="9"/>
      <c r="G215" s="9"/>
      <c r="H215" s="9"/>
      <c r="I215" s="34"/>
      <c r="J215" s="9"/>
      <c r="K215" s="9"/>
    </row>
    <row r="216" spans="1:19" s="5" customFormat="1" ht="15" customHeight="1" x14ac:dyDescent="0.2">
      <c r="A216" s="72"/>
      <c r="B216" s="66" t="s">
        <v>400</v>
      </c>
      <c r="C216" s="67"/>
      <c r="D216" s="68"/>
      <c r="E216" s="66"/>
      <c r="F216" s="9"/>
      <c r="G216" s="9"/>
      <c r="H216" s="9"/>
      <c r="I216" s="34"/>
      <c r="J216" s="9"/>
      <c r="K216" s="9"/>
    </row>
    <row r="217" spans="1:19" ht="15" customHeight="1" x14ac:dyDescent="0.2">
      <c r="A217" s="41"/>
      <c r="B217" s="40" t="s">
        <v>125</v>
      </c>
      <c r="C217" s="56"/>
      <c r="D217" s="40"/>
      <c r="E217" s="40" t="s">
        <v>126</v>
      </c>
      <c r="F217" s="42"/>
      <c r="G217" s="42"/>
      <c r="H217" s="42"/>
      <c r="I217" s="320"/>
      <c r="J217" s="42"/>
      <c r="K217" s="9"/>
    </row>
    <row r="218" spans="1:19" ht="15" customHeight="1" x14ac:dyDescent="0.2">
      <c r="A218" s="131" t="s">
        <v>307</v>
      </c>
      <c r="B218" s="36"/>
      <c r="C218" s="57">
        <v>634004</v>
      </c>
      <c r="D218" s="36">
        <v>41</v>
      </c>
      <c r="E218" s="36" t="s">
        <v>568</v>
      </c>
      <c r="F218" s="50">
        <v>0</v>
      </c>
      <c r="G218" s="50">
        <v>0</v>
      </c>
      <c r="H218" s="50">
        <v>0</v>
      </c>
      <c r="I218" s="321">
        <v>0</v>
      </c>
      <c r="J218" s="42">
        <v>0</v>
      </c>
      <c r="K218" s="9"/>
    </row>
    <row r="219" spans="1:19" ht="15" customHeight="1" x14ac:dyDescent="0.2">
      <c r="A219" s="114"/>
      <c r="B219" s="49"/>
      <c r="C219" s="143" t="s">
        <v>524</v>
      </c>
      <c r="D219" s="36">
        <v>41</v>
      </c>
      <c r="E219" s="36" t="s">
        <v>625</v>
      </c>
      <c r="F219" s="50">
        <v>728</v>
      </c>
      <c r="G219" s="50">
        <v>237</v>
      </c>
      <c r="H219" s="50">
        <v>237</v>
      </c>
      <c r="I219" s="321">
        <v>526.96</v>
      </c>
      <c r="J219" s="42">
        <f t="shared" si="14"/>
        <v>222.34599156118145</v>
      </c>
      <c r="K219" s="9"/>
    </row>
    <row r="220" spans="1:19" ht="15" customHeight="1" x14ac:dyDescent="0.2">
      <c r="A220" s="115"/>
      <c r="B220" s="75"/>
      <c r="C220" s="144">
        <v>636002</v>
      </c>
      <c r="D220" s="38">
        <v>41</v>
      </c>
      <c r="E220" s="38" t="s">
        <v>626</v>
      </c>
      <c r="F220" s="50">
        <v>200</v>
      </c>
      <c r="G220" s="42">
        <v>550</v>
      </c>
      <c r="H220" s="42">
        <v>550</v>
      </c>
      <c r="I220" s="321">
        <v>550</v>
      </c>
      <c r="J220" s="42">
        <f t="shared" si="14"/>
        <v>100</v>
      </c>
      <c r="K220" s="9"/>
    </row>
    <row r="221" spans="1:19" ht="15" customHeight="1" x14ac:dyDescent="0.2">
      <c r="A221" s="114"/>
      <c r="B221" s="49"/>
      <c r="C221" s="143" t="s">
        <v>130</v>
      </c>
      <c r="D221" s="36">
        <v>41</v>
      </c>
      <c r="E221" s="36" t="s">
        <v>525</v>
      </c>
      <c r="F221" s="50">
        <v>66</v>
      </c>
      <c r="G221" s="42">
        <v>66</v>
      </c>
      <c r="H221" s="42">
        <v>66</v>
      </c>
      <c r="I221" s="322">
        <v>352</v>
      </c>
      <c r="J221" s="42">
        <f t="shared" si="14"/>
        <v>533.33333333333326</v>
      </c>
      <c r="K221" s="9"/>
    </row>
    <row r="222" spans="1:19" ht="15.95" customHeight="1" x14ac:dyDescent="0.2">
      <c r="A222" s="131" t="s">
        <v>307</v>
      </c>
      <c r="B222" s="36"/>
      <c r="C222" s="57"/>
      <c r="D222" s="36"/>
      <c r="E222" s="40" t="s">
        <v>88</v>
      </c>
      <c r="F222" s="121">
        <f>SUM(F218:F221)</f>
        <v>994</v>
      </c>
      <c r="G222" s="121">
        <f t="shared" ref="G222:H222" si="15">SUM(G218:G221)</f>
        <v>853</v>
      </c>
      <c r="H222" s="121">
        <f t="shared" si="15"/>
        <v>853</v>
      </c>
      <c r="I222" s="323">
        <f>SUM(I218:I221)</f>
        <v>1428.96</v>
      </c>
      <c r="J222" s="42">
        <f t="shared" si="14"/>
        <v>167.52168815943728</v>
      </c>
      <c r="K222" s="122"/>
      <c r="M222" s="33">
        <f>SUM(F222)</f>
        <v>994</v>
      </c>
      <c r="N222" s="33">
        <f>SUM(G222)</f>
        <v>853</v>
      </c>
      <c r="O222" s="33">
        <f>SUM(H222)</f>
        <v>853</v>
      </c>
      <c r="P222" s="33">
        <f>SUM(I222)</f>
        <v>1428.96</v>
      </c>
      <c r="Q222" s="33">
        <f>SUM(J222)</f>
        <v>167.52168815943728</v>
      </c>
      <c r="R222" s="33">
        <f>SUM(I222)</f>
        <v>1428.96</v>
      </c>
      <c r="S222" s="33"/>
    </row>
    <row r="223" spans="1:19" s="11" customFormat="1" ht="15.95" customHeight="1" x14ac:dyDescent="0.25">
      <c r="A223" s="48" t="s">
        <v>308</v>
      </c>
      <c r="B223" s="48"/>
      <c r="C223" s="80"/>
      <c r="D223" s="48"/>
      <c r="E223" s="48"/>
      <c r="F223" s="9"/>
      <c r="G223" s="104"/>
      <c r="H223" s="104"/>
      <c r="I223" s="34"/>
      <c r="J223" s="9"/>
      <c r="K223" s="9"/>
    </row>
    <row r="224" spans="1:19" s="8" customFormat="1" ht="15.95" customHeight="1" x14ac:dyDescent="0.2">
      <c r="A224" s="64" t="s">
        <v>429</v>
      </c>
      <c r="B224" s="66" t="s">
        <v>441</v>
      </c>
      <c r="C224" s="60"/>
      <c r="D224" s="61"/>
      <c r="E224" s="61"/>
      <c r="F224" s="9"/>
      <c r="G224" s="9"/>
      <c r="H224" s="9"/>
      <c r="I224" s="34"/>
      <c r="J224" s="9"/>
      <c r="K224" s="9"/>
    </row>
    <row r="225" spans="1:11" ht="15.95" customHeight="1" x14ac:dyDescent="0.2">
      <c r="A225" s="36"/>
      <c r="B225" s="40" t="s">
        <v>127</v>
      </c>
      <c r="C225" s="56"/>
      <c r="D225" s="40"/>
      <c r="E225" s="40" t="s">
        <v>128</v>
      </c>
      <c r="F225" s="42"/>
      <c r="G225" s="42"/>
      <c r="H225" s="42"/>
      <c r="I225" s="273"/>
      <c r="J225" s="42"/>
      <c r="K225" s="9"/>
    </row>
    <row r="226" spans="1:11" ht="15.95" customHeight="1" x14ac:dyDescent="0.2">
      <c r="A226" s="70" t="s">
        <v>309</v>
      </c>
      <c r="B226" s="36"/>
      <c r="C226" s="143" t="s">
        <v>38</v>
      </c>
      <c r="D226" s="36">
        <v>41</v>
      </c>
      <c r="E226" s="36" t="s">
        <v>129</v>
      </c>
      <c r="F226" s="42">
        <v>4650</v>
      </c>
      <c r="G226" s="50">
        <v>4650</v>
      </c>
      <c r="H226" s="50">
        <v>4650</v>
      </c>
      <c r="I226" s="273">
        <v>4182.3999999999996</v>
      </c>
      <c r="J226" s="42">
        <f t="shared" si="14"/>
        <v>89.94408602150537</v>
      </c>
      <c r="K226" s="9"/>
    </row>
    <row r="227" spans="1:11" ht="15.95" customHeight="1" x14ac:dyDescent="0.2">
      <c r="A227" s="36"/>
      <c r="B227" s="49"/>
      <c r="C227" s="143" t="s">
        <v>712</v>
      </c>
      <c r="D227" s="36">
        <v>41</v>
      </c>
      <c r="E227" s="36" t="s">
        <v>733</v>
      </c>
      <c r="F227" s="42">
        <v>2000</v>
      </c>
      <c r="G227" s="42">
        <v>2000</v>
      </c>
      <c r="H227" s="42">
        <v>2000</v>
      </c>
      <c r="I227" s="274">
        <v>1848</v>
      </c>
      <c r="J227" s="42">
        <f t="shared" si="14"/>
        <v>92.4</v>
      </c>
      <c r="K227" s="9"/>
    </row>
    <row r="228" spans="1:11" ht="15.95" customHeight="1" x14ac:dyDescent="0.2">
      <c r="A228" s="36"/>
      <c r="B228" s="49"/>
      <c r="C228" s="143">
        <v>633004</v>
      </c>
      <c r="D228" s="36">
        <v>41</v>
      </c>
      <c r="E228" s="36" t="s">
        <v>734</v>
      </c>
      <c r="F228" s="42">
        <v>10000</v>
      </c>
      <c r="G228" s="42">
        <v>10000</v>
      </c>
      <c r="H228" s="42">
        <v>10000</v>
      </c>
      <c r="I228" s="274">
        <v>8119.2</v>
      </c>
      <c r="J228" s="42">
        <f t="shared" si="14"/>
        <v>81.191999999999993</v>
      </c>
      <c r="K228" s="9"/>
    </row>
    <row r="229" spans="1:11" ht="15.95" customHeight="1" x14ac:dyDescent="0.2">
      <c r="A229" s="36"/>
      <c r="B229" s="49"/>
      <c r="C229" s="143">
        <v>633004</v>
      </c>
      <c r="D229" s="36">
        <v>41</v>
      </c>
      <c r="E229" s="36" t="s">
        <v>735</v>
      </c>
      <c r="F229" s="42">
        <v>10000</v>
      </c>
      <c r="G229" s="42">
        <v>10000</v>
      </c>
      <c r="H229" s="42">
        <v>10000</v>
      </c>
      <c r="I229" s="274">
        <v>0</v>
      </c>
      <c r="J229" s="42">
        <f t="shared" si="14"/>
        <v>0</v>
      </c>
      <c r="K229" s="9"/>
    </row>
    <row r="230" spans="1:11" ht="15.95" customHeight="1" x14ac:dyDescent="0.2">
      <c r="A230" s="36"/>
      <c r="B230" s="49"/>
      <c r="C230" s="143">
        <v>634004</v>
      </c>
      <c r="D230" s="36">
        <v>41</v>
      </c>
      <c r="E230" s="36" t="s">
        <v>240</v>
      </c>
      <c r="F230" s="42">
        <v>13000</v>
      </c>
      <c r="G230" s="42">
        <v>13000</v>
      </c>
      <c r="H230" s="42">
        <v>13000</v>
      </c>
      <c r="I230" s="274">
        <v>15442.44</v>
      </c>
      <c r="J230" s="42">
        <f t="shared" si="14"/>
        <v>118.78800000000001</v>
      </c>
      <c r="K230" s="9"/>
    </row>
    <row r="231" spans="1:11" ht="15.95" customHeight="1" x14ac:dyDescent="0.2">
      <c r="A231" s="36"/>
      <c r="B231" s="49"/>
      <c r="C231" s="143" t="s">
        <v>526</v>
      </c>
      <c r="D231" s="36">
        <v>41</v>
      </c>
      <c r="E231" s="36" t="s">
        <v>131</v>
      </c>
      <c r="F231" s="42">
        <v>5700</v>
      </c>
      <c r="G231" s="42">
        <v>5700</v>
      </c>
      <c r="H231" s="42">
        <v>5700</v>
      </c>
      <c r="I231" s="274">
        <v>440.86</v>
      </c>
      <c r="J231" s="42">
        <f t="shared" si="14"/>
        <v>7.7343859649122813</v>
      </c>
      <c r="K231" s="9"/>
    </row>
    <row r="232" spans="1:11" ht="15.95" customHeight="1" x14ac:dyDescent="0.2">
      <c r="A232" s="36"/>
      <c r="B232" s="49"/>
      <c r="C232" s="143">
        <v>634005</v>
      </c>
      <c r="D232" s="36">
        <v>41</v>
      </c>
      <c r="E232" s="36" t="s">
        <v>6</v>
      </c>
      <c r="F232" s="42">
        <v>63600</v>
      </c>
      <c r="G232" s="42">
        <v>63600</v>
      </c>
      <c r="H232" s="42">
        <v>63600</v>
      </c>
      <c r="I232" s="274">
        <v>63875.28</v>
      </c>
      <c r="J232" s="42">
        <f t="shared" si="14"/>
        <v>100.43283018867923</v>
      </c>
      <c r="K232" s="9"/>
    </row>
    <row r="233" spans="1:11" ht="15.95" customHeight="1" x14ac:dyDescent="0.2">
      <c r="A233" s="36"/>
      <c r="B233" s="49"/>
      <c r="C233" s="143">
        <v>637005</v>
      </c>
      <c r="D233" s="36">
        <v>41</v>
      </c>
      <c r="E233" s="36" t="s">
        <v>739</v>
      </c>
      <c r="F233" s="42">
        <v>4000</v>
      </c>
      <c r="G233" s="42">
        <v>4000</v>
      </c>
      <c r="H233" s="42">
        <v>4000</v>
      </c>
      <c r="I233" s="274">
        <v>3913</v>
      </c>
      <c r="J233" s="42">
        <f t="shared" si="14"/>
        <v>97.824999999999989</v>
      </c>
      <c r="K233" s="9"/>
    </row>
    <row r="234" spans="1:11" ht="15.95" customHeight="1" x14ac:dyDescent="0.2">
      <c r="A234" s="36"/>
      <c r="B234" s="49"/>
      <c r="C234" s="143">
        <v>637012</v>
      </c>
      <c r="D234" s="36">
        <v>41</v>
      </c>
      <c r="E234" s="36" t="s">
        <v>547</v>
      </c>
      <c r="F234" s="42">
        <v>80000</v>
      </c>
      <c r="G234" s="42">
        <v>80000</v>
      </c>
      <c r="H234" s="42">
        <v>80000</v>
      </c>
      <c r="I234" s="274">
        <v>62777.66</v>
      </c>
      <c r="J234" s="42">
        <f t="shared" si="14"/>
        <v>78.472075000000004</v>
      </c>
      <c r="K234" s="9"/>
    </row>
    <row r="235" spans="1:11" ht="15.95" customHeight="1" x14ac:dyDescent="0.2">
      <c r="A235" s="36"/>
      <c r="B235" s="49"/>
      <c r="C235" s="143">
        <v>611</v>
      </c>
      <c r="D235" s="36">
        <v>41</v>
      </c>
      <c r="E235" s="36" t="s">
        <v>132</v>
      </c>
      <c r="F235" s="42">
        <v>12588</v>
      </c>
      <c r="G235" s="42">
        <v>12588</v>
      </c>
      <c r="H235" s="42">
        <v>12588</v>
      </c>
      <c r="I235" s="274">
        <v>12546.73</v>
      </c>
      <c r="J235" s="42">
        <f t="shared" si="14"/>
        <v>99.672148077534146</v>
      </c>
      <c r="K235" s="9"/>
    </row>
    <row r="236" spans="1:11" ht="15.95" customHeight="1" x14ac:dyDescent="0.2">
      <c r="A236" s="36"/>
      <c r="B236" s="49"/>
      <c r="C236" s="143" t="s">
        <v>16</v>
      </c>
      <c r="D236" s="36">
        <v>41</v>
      </c>
      <c r="E236" s="36" t="s">
        <v>133</v>
      </c>
      <c r="F236" s="42">
        <v>4400</v>
      </c>
      <c r="G236" s="42">
        <v>4400</v>
      </c>
      <c r="H236" s="42">
        <v>4400</v>
      </c>
      <c r="I236" s="274">
        <v>4314.78</v>
      </c>
      <c r="J236" s="42">
        <f t="shared" si="14"/>
        <v>98.063181818181818</v>
      </c>
      <c r="K236" s="9"/>
    </row>
    <row r="237" spans="1:11" ht="15.95" customHeight="1" x14ac:dyDescent="0.2">
      <c r="A237" s="36"/>
      <c r="B237" s="49"/>
      <c r="C237" s="143" t="s">
        <v>40</v>
      </c>
      <c r="D237" s="36">
        <v>41</v>
      </c>
      <c r="E237" s="36" t="s">
        <v>627</v>
      </c>
      <c r="F237" s="42">
        <v>250</v>
      </c>
      <c r="G237" s="42">
        <v>250</v>
      </c>
      <c r="H237" s="42">
        <v>250</v>
      </c>
      <c r="I237" s="274">
        <v>247.6</v>
      </c>
      <c r="J237" s="42">
        <f t="shared" si="14"/>
        <v>99.039999999999992</v>
      </c>
      <c r="K237" s="9"/>
    </row>
    <row r="238" spans="1:11" ht="15.95" customHeight="1" x14ac:dyDescent="0.2">
      <c r="A238" s="36"/>
      <c r="B238" s="49"/>
      <c r="C238" s="143">
        <v>637014</v>
      </c>
      <c r="D238" s="36">
        <v>41</v>
      </c>
      <c r="E238" s="36" t="s">
        <v>134</v>
      </c>
      <c r="F238" s="42">
        <v>613</v>
      </c>
      <c r="G238" s="42">
        <v>613</v>
      </c>
      <c r="H238" s="42">
        <v>613</v>
      </c>
      <c r="I238" s="274">
        <v>612.55999999999995</v>
      </c>
      <c r="J238" s="42">
        <f t="shared" si="14"/>
        <v>99.928221859706355</v>
      </c>
      <c r="K238" s="9"/>
    </row>
    <row r="239" spans="1:11" ht="15.95" customHeight="1" x14ac:dyDescent="0.2">
      <c r="A239" s="36"/>
      <c r="B239" s="49"/>
      <c r="C239" s="143" t="s">
        <v>46</v>
      </c>
      <c r="D239" s="36">
        <v>41</v>
      </c>
      <c r="E239" s="36" t="s">
        <v>358</v>
      </c>
      <c r="F239" s="42">
        <v>900</v>
      </c>
      <c r="G239" s="42">
        <v>900</v>
      </c>
      <c r="H239" s="42">
        <v>900</v>
      </c>
      <c r="I239" s="274">
        <v>1534.38</v>
      </c>
      <c r="J239" s="42">
        <f t="shared" si="14"/>
        <v>170.48666666666668</v>
      </c>
      <c r="K239" s="9"/>
    </row>
    <row r="240" spans="1:11" ht="15.95" customHeight="1" x14ac:dyDescent="0.2">
      <c r="A240" s="38"/>
      <c r="B240" s="49"/>
      <c r="C240" s="143">
        <v>637001</v>
      </c>
      <c r="D240" s="36">
        <v>41</v>
      </c>
      <c r="E240" s="36" t="s">
        <v>586</v>
      </c>
      <c r="F240" s="42">
        <v>36</v>
      </c>
      <c r="G240" s="42">
        <v>36</v>
      </c>
      <c r="H240" s="42">
        <v>36</v>
      </c>
      <c r="I240" s="274">
        <v>54</v>
      </c>
      <c r="J240" s="42">
        <f t="shared" si="14"/>
        <v>150</v>
      </c>
      <c r="K240" s="9"/>
    </row>
    <row r="241" spans="1:19" ht="15.95" customHeight="1" x14ac:dyDescent="0.2">
      <c r="A241" s="38"/>
      <c r="B241" s="36"/>
      <c r="C241" s="143" t="s">
        <v>527</v>
      </c>
      <c r="D241" s="36">
        <v>41</v>
      </c>
      <c r="E241" s="36" t="s">
        <v>528</v>
      </c>
      <c r="F241" s="42">
        <v>3658</v>
      </c>
      <c r="G241" s="42">
        <v>3658</v>
      </c>
      <c r="H241" s="42">
        <v>3658</v>
      </c>
      <c r="I241" s="274">
        <v>3658.16</v>
      </c>
      <c r="J241" s="42">
        <f t="shared" si="14"/>
        <v>100.00437397484964</v>
      </c>
      <c r="K241" s="9"/>
    </row>
    <row r="242" spans="1:19" ht="15.95" customHeight="1" x14ac:dyDescent="0.2">
      <c r="A242" s="38"/>
      <c r="B242" s="36"/>
      <c r="C242" s="57">
        <v>637005</v>
      </c>
      <c r="D242" s="36">
        <v>41</v>
      </c>
      <c r="E242" s="36" t="s">
        <v>826</v>
      </c>
      <c r="F242" s="42">
        <v>0</v>
      </c>
      <c r="G242" s="42">
        <v>14210</v>
      </c>
      <c r="H242" s="42">
        <v>14210</v>
      </c>
      <c r="I242" s="274">
        <v>8724.26</v>
      </c>
      <c r="J242" s="42">
        <f t="shared" si="14"/>
        <v>61.395214637579173</v>
      </c>
      <c r="K242" s="9"/>
    </row>
    <row r="243" spans="1:19" ht="15.95" customHeight="1" x14ac:dyDescent="0.2">
      <c r="A243" s="38"/>
      <c r="B243" s="36"/>
      <c r="C243" s="57">
        <v>637004</v>
      </c>
      <c r="D243" s="208" t="s">
        <v>875</v>
      </c>
      <c r="E243" s="208" t="s">
        <v>908</v>
      </c>
      <c r="F243" s="42"/>
      <c r="G243" s="42"/>
      <c r="H243" s="42"/>
      <c r="I243" s="274">
        <v>4264.8900000000003</v>
      </c>
      <c r="J243" s="42">
        <v>0</v>
      </c>
      <c r="K243" s="9"/>
    </row>
    <row r="244" spans="1:19" ht="15.95" customHeight="1" x14ac:dyDescent="0.2">
      <c r="A244" s="38"/>
      <c r="B244" s="36"/>
      <c r="C244" s="57">
        <v>633006</v>
      </c>
      <c r="D244" s="36">
        <v>41</v>
      </c>
      <c r="E244" s="36" t="s">
        <v>822</v>
      </c>
      <c r="F244" s="42">
        <v>0</v>
      </c>
      <c r="G244" s="42">
        <v>1800</v>
      </c>
      <c r="H244" s="42">
        <v>1800</v>
      </c>
      <c r="I244" s="274">
        <v>1774.76</v>
      </c>
      <c r="J244" s="42">
        <f t="shared" si="14"/>
        <v>98.597777777777779</v>
      </c>
      <c r="K244" s="9"/>
    </row>
    <row r="245" spans="1:19" ht="15.95" customHeight="1" x14ac:dyDescent="0.2">
      <c r="A245" s="38"/>
      <c r="B245" s="36"/>
      <c r="C245" s="57">
        <v>634001</v>
      </c>
      <c r="D245" s="36">
        <v>41</v>
      </c>
      <c r="E245" s="36" t="s">
        <v>456</v>
      </c>
      <c r="F245" s="42">
        <v>173</v>
      </c>
      <c r="G245" s="42">
        <v>0</v>
      </c>
      <c r="H245" s="42">
        <v>0</v>
      </c>
      <c r="I245" s="274">
        <v>0</v>
      </c>
      <c r="J245" s="42">
        <v>0</v>
      </c>
      <c r="K245" s="9"/>
    </row>
    <row r="246" spans="1:19" ht="15.95" customHeight="1" x14ac:dyDescent="0.2">
      <c r="A246" s="38"/>
      <c r="B246" s="36"/>
      <c r="C246" s="57">
        <v>637011</v>
      </c>
      <c r="D246" s="36">
        <v>41</v>
      </c>
      <c r="E246" s="36" t="s">
        <v>713</v>
      </c>
      <c r="F246" s="42">
        <v>3644</v>
      </c>
      <c r="G246" s="42">
        <v>3644</v>
      </c>
      <c r="H246" s="42">
        <v>3644</v>
      </c>
      <c r="I246" s="274">
        <v>2368.8000000000002</v>
      </c>
      <c r="J246" s="42">
        <f t="shared" si="14"/>
        <v>65.005488474204171</v>
      </c>
      <c r="K246" s="9"/>
    </row>
    <row r="247" spans="1:19" ht="15.95" customHeight="1" x14ac:dyDescent="0.2">
      <c r="A247" s="38"/>
      <c r="B247" s="36"/>
      <c r="C247" s="57">
        <v>637005</v>
      </c>
      <c r="D247" s="36">
        <v>41</v>
      </c>
      <c r="E247" s="36" t="s">
        <v>737</v>
      </c>
      <c r="F247" s="42">
        <v>22600</v>
      </c>
      <c r="G247" s="42">
        <v>0</v>
      </c>
      <c r="H247" s="42">
        <v>0</v>
      </c>
      <c r="I247" s="274">
        <v>0</v>
      </c>
      <c r="J247" s="42">
        <v>0</v>
      </c>
      <c r="K247" s="9"/>
    </row>
    <row r="248" spans="1:19" ht="15.95" customHeight="1" x14ac:dyDescent="0.2">
      <c r="A248" s="38"/>
      <c r="B248" s="36"/>
      <c r="C248" s="57">
        <v>633006</v>
      </c>
      <c r="D248" s="36">
        <v>41</v>
      </c>
      <c r="E248" s="208" t="s">
        <v>879</v>
      </c>
      <c r="F248" s="42">
        <v>14900</v>
      </c>
      <c r="G248" s="42">
        <v>0</v>
      </c>
      <c r="H248" s="42">
        <v>0</v>
      </c>
      <c r="I248" s="274">
        <v>0</v>
      </c>
      <c r="J248" s="42">
        <v>0</v>
      </c>
      <c r="K248" s="9"/>
    </row>
    <row r="249" spans="1:19" ht="15.95" customHeight="1" x14ac:dyDescent="0.2">
      <c r="A249" s="38"/>
      <c r="B249" s="36"/>
      <c r="C249" s="57">
        <v>634003</v>
      </c>
      <c r="D249" s="36">
        <v>41</v>
      </c>
      <c r="E249" s="36" t="s">
        <v>823</v>
      </c>
      <c r="F249" s="42">
        <v>0</v>
      </c>
      <c r="G249" s="42">
        <v>861</v>
      </c>
      <c r="H249" s="42">
        <v>861</v>
      </c>
      <c r="I249" s="274">
        <v>860.87</v>
      </c>
      <c r="J249" s="42">
        <f t="shared" si="14"/>
        <v>99.9849012775842</v>
      </c>
      <c r="K249" s="9"/>
    </row>
    <row r="250" spans="1:19" ht="15.95" customHeight="1" x14ac:dyDescent="0.2">
      <c r="A250" s="38"/>
      <c r="B250" s="36"/>
      <c r="C250" s="57">
        <v>642001</v>
      </c>
      <c r="D250" s="36">
        <v>41</v>
      </c>
      <c r="E250" s="36" t="s">
        <v>824</v>
      </c>
      <c r="F250" s="42">
        <v>0</v>
      </c>
      <c r="G250" s="42">
        <v>4806</v>
      </c>
      <c r="H250" s="42">
        <v>4806</v>
      </c>
      <c r="I250" s="274">
        <v>4805.91</v>
      </c>
      <c r="J250" s="42">
        <f t="shared" si="14"/>
        <v>99.99812734082397</v>
      </c>
      <c r="K250" s="9"/>
    </row>
    <row r="251" spans="1:19" ht="15.95" customHeight="1" x14ac:dyDescent="0.2">
      <c r="A251" s="38"/>
      <c r="B251" s="36"/>
      <c r="C251" s="57">
        <v>637004</v>
      </c>
      <c r="D251" s="36">
        <v>41</v>
      </c>
      <c r="E251" s="36" t="s">
        <v>825</v>
      </c>
      <c r="F251" s="42">
        <v>0</v>
      </c>
      <c r="G251" s="42">
        <v>1080</v>
      </c>
      <c r="H251" s="42">
        <v>1080</v>
      </c>
      <c r="I251" s="274">
        <v>994</v>
      </c>
      <c r="J251" s="42">
        <f t="shared" si="14"/>
        <v>92.037037037037038</v>
      </c>
      <c r="K251" s="9"/>
    </row>
    <row r="252" spans="1:19" ht="15.95" customHeight="1" x14ac:dyDescent="0.2">
      <c r="A252" s="70" t="s">
        <v>309</v>
      </c>
      <c r="B252" s="36"/>
      <c r="C252" s="57"/>
      <c r="D252" s="36"/>
      <c r="E252" s="40" t="s">
        <v>88</v>
      </c>
      <c r="F252" s="103">
        <f>SUM(F226:F251)</f>
        <v>256712</v>
      </c>
      <c r="G252" s="103">
        <f t="shared" ref="G252:H252" si="16">SUM(G226:G251)</f>
        <v>241796</v>
      </c>
      <c r="H252" s="103">
        <f t="shared" si="16"/>
        <v>241796</v>
      </c>
      <c r="I252" s="262">
        <f>SUM(I226:I251)</f>
        <v>207360.54000000004</v>
      </c>
      <c r="J252" s="42">
        <f t="shared" si="14"/>
        <v>85.758465814157404</v>
      </c>
      <c r="K252" s="122"/>
      <c r="M252" s="33">
        <f>SUM(F252)</f>
        <v>256712</v>
      </c>
      <c r="N252" s="33">
        <f>SUM(G252)</f>
        <v>241796</v>
      </c>
      <c r="O252" s="33">
        <f>SUM(H252)</f>
        <v>241796</v>
      </c>
      <c r="P252" s="33">
        <f>SUM(I252)</f>
        <v>207360.54000000004</v>
      </c>
      <c r="Q252" s="33">
        <f>SUM(J252)</f>
        <v>85.758465814157404</v>
      </c>
      <c r="R252" s="33">
        <f>SUM(I252)</f>
        <v>207360.54000000004</v>
      </c>
      <c r="S252" s="33"/>
    </row>
    <row r="253" spans="1:19" s="10" customFormat="1" ht="15.95" customHeight="1" x14ac:dyDescent="0.2">
      <c r="A253" s="48" t="s">
        <v>301</v>
      </c>
      <c r="B253" s="61"/>
      <c r="C253" s="60"/>
      <c r="D253" s="61"/>
      <c r="E253" s="61"/>
      <c r="F253" s="9"/>
      <c r="G253" s="104"/>
      <c r="H253" s="104"/>
      <c r="I253" s="34"/>
      <c r="J253" s="9"/>
      <c r="K253" s="9"/>
    </row>
    <row r="254" spans="1:19" s="8" customFormat="1" ht="15.95" customHeight="1" x14ac:dyDescent="0.2">
      <c r="A254" s="64" t="s">
        <v>429</v>
      </c>
      <c r="B254" s="66" t="s">
        <v>442</v>
      </c>
      <c r="C254" s="60"/>
      <c r="D254" s="61"/>
      <c r="E254" s="61"/>
      <c r="F254" s="9"/>
      <c r="G254" s="9"/>
      <c r="H254" s="9"/>
      <c r="I254" s="34"/>
      <c r="J254" s="9"/>
      <c r="K254" s="9"/>
    </row>
    <row r="255" spans="1:19" ht="15.95" customHeight="1" x14ac:dyDescent="0.2">
      <c r="A255" s="41"/>
      <c r="B255" s="40" t="s">
        <v>135</v>
      </c>
      <c r="C255" s="82"/>
      <c r="D255" s="40"/>
      <c r="E255" s="40" t="s">
        <v>136</v>
      </c>
      <c r="F255" s="42"/>
      <c r="G255" s="201"/>
      <c r="H255" s="201"/>
      <c r="I255" s="320"/>
      <c r="J255" s="42"/>
      <c r="K255" s="253"/>
    </row>
    <row r="256" spans="1:19" ht="15.95" customHeight="1" x14ac:dyDescent="0.2">
      <c r="A256" s="70" t="s">
        <v>310</v>
      </c>
      <c r="B256" s="43"/>
      <c r="C256" s="57">
        <v>632001</v>
      </c>
      <c r="D256" s="36">
        <v>41</v>
      </c>
      <c r="E256" s="36" t="s">
        <v>546</v>
      </c>
      <c r="F256" s="50">
        <v>23706</v>
      </c>
      <c r="G256" s="50">
        <v>22594</v>
      </c>
      <c r="H256" s="50">
        <v>22594</v>
      </c>
      <c r="I256" s="320">
        <v>22393.82</v>
      </c>
      <c r="J256" s="42">
        <f t="shared" si="14"/>
        <v>99.114012569708777</v>
      </c>
      <c r="K256" s="9"/>
    </row>
    <row r="257" spans="1:19" ht="15.95" customHeight="1" x14ac:dyDescent="0.2">
      <c r="A257" s="70" t="s">
        <v>310</v>
      </c>
      <c r="B257" s="49"/>
      <c r="C257" s="57">
        <v>635005</v>
      </c>
      <c r="D257" s="36">
        <v>41</v>
      </c>
      <c r="E257" s="36" t="s">
        <v>137</v>
      </c>
      <c r="F257" s="50">
        <v>10000</v>
      </c>
      <c r="G257" s="50">
        <v>10000</v>
      </c>
      <c r="H257" s="50">
        <v>10000</v>
      </c>
      <c r="I257" s="321">
        <v>9678.2999999999993</v>
      </c>
      <c r="J257" s="42">
        <f t="shared" si="14"/>
        <v>96.783000000000001</v>
      </c>
      <c r="K257" s="9"/>
    </row>
    <row r="258" spans="1:19" ht="15.95" customHeight="1" x14ac:dyDescent="0.2">
      <c r="A258" s="83"/>
      <c r="B258" s="49"/>
      <c r="C258" s="57">
        <v>637005</v>
      </c>
      <c r="D258" s="36">
        <v>41</v>
      </c>
      <c r="E258" s="36" t="s">
        <v>548</v>
      </c>
      <c r="F258" s="50">
        <v>213</v>
      </c>
      <c r="G258" s="50">
        <v>287</v>
      </c>
      <c r="H258" s="50">
        <v>287</v>
      </c>
      <c r="I258" s="321">
        <v>400.28</v>
      </c>
      <c r="J258" s="42">
        <f t="shared" si="14"/>
        <v>139.4703832752613</v>
      </c>
      <c r="K258" s="9"/>
    </row>
    <row r="259" spans="1:19" ht="15.95" customHeight="1" x14ac:dyDescent="0.2">
      <c r="A259" s="83"/>
      <c r="B259" s="49"/>
      <c r="C259" s="143" t="s">
        <v>487</v>
      </c>
      <c r="D259" s="36">
        <v>41</v>
      </c>
      <c r="E259" s="36" t="s">
        <v>486</v>
      </c>
      <c r="F259" s="50">
        <v>783</v>
      </c>
      <c r="G259" s="50">
        <v>783</v>
      </c>
      <c r="H259" s="50">
        <v>783</v>
      </c>
      <c r="I259" s="321">
        <v>782.89</v>
      </c>
      <c r="J259" s="42">
        <f t="shared" si="14"/>
        <v>99.985951468710084</v>
      </c>
      <c r="K259" s="9"/>
    </row>
    <row r="260" spans="1:19" ht="15.95" customHeight="1" x14ac:dyDescent="0.2">
      <c r="A260" s="83"/>
      <c r="B260" s="49"/>
      <c r="C260" s="143">
        <v>637011</v>
      </c>
      <c r="D260" s="36">
        <v>41</v>
      </c>
      <c r="E260" s="36" t="s">
        <v>821</v>
      </c>
      <c r="F260" s="50">
        <v>0</v>
      </c>
      <c r="G260" s="50">
        <v>1728</v>
      </c>
      <c r="H260" s="50">
        <v>1728</v>
      </c>
      <c r="I260" s="321">
        <v>1728</v>
      </c>
      <c r="J260" s="42">
        <f t="shared" si="14"/>
        <v>100</v>
      </c>
      <c r="K260" s="9"/>
    </row>
    <row r="261" spans="1:19" ht="15.95" customHeight="1" x14ac:dyDescent="0.2">
      <c r="A261" s="70" t="s">
        <v>310</v>
      </c>
      <c r="B261" s="36"/>
      <c r="C261" s="57"/>
      <c r="D261" s="36"/>
      <c r="E261" s="40" t="s">
        <v>64</v>
      </c>
      <c r="F261" s="103">
        <f>SUM(F256:F260)</f>
        <v>34702</v>
      </c>
      <c r="G261" s="103">
        <f t="shared" ref="G261:H261" si="17">SUM(G256:G260)</f>
        <v>35392</v>
      </c>
      <c r="H261" s="103">
        <f t="shared" si="17"/>
        <v>35392</v>
      </c>
      <c r="I261" s="323">
        <f>SUM(I256:I260)</f>
        <v>34983.29</v>
      </c>
      <c r="J261" s="42">
        <f t="shared" si="14"/>
        <v>98.845191003616634</v>
      </c>
      <c r="K261" s="122"/>
      <c r="M261" s="33">
        <f>SUM(F261)</f>
        <v>34702</v>
      </c>
      <c r="N261" s="33">
        <f>SUM(G261)</f>
        <v>35392</v>
      </c>
      <c r="O261" s="33">
        <f>SUM(H261)</f>
        <v>35392</v>
      </c>
      <c r="P261" s="33">
        <f>SUM(I261)</f>
        <v>34983.29</v>
      </c>
      <c r="Q261" s="33">
        <f>SUM(J261)</f>
        <v>98.845191003616634</v>
      </c>
      <c r="R261" s="33">
        <f>SUM(I261)</f>
        <v>34983.29</v>
      </c>
      <c r="S261" s="33"/>
    </row>
    <row r="262" spans="1:19" s="10" customFormat="1" ht="15.95" customHeight="1" x14ac:dyDescent="0.2">
      <c r="A262" s="48" t="s">
        <v>311</v>
      </c>
      <c r="B262" s="61"/>
      <c r="C262" s="60"/>
      <c r="D262" s="61"/>
      <c r="E262" s="61"/>
      <c r="F262" s="9"/>
      <c r="G262" s="9"/>
      <c r="H262" s="9"/>
      <c r="I262" s="34"/>
      <c r="J262" s="9"/>
      <c r="K262" s="9"/>
    </row>
    <row r="263" spans="1:19" s="8" customFormat="1" ht="15.95" customHeight="1" x14ac:dyDescent="0.2">
      <c r="A263" s="64" t="s">
        <v>429</v>
      </c>
      <c r="B263" s="72" t="s">
        <v>443</v>
      </c>
      <c r="C263" s="73"/>
      <c r="D263" s="64"/>
      <c r="E263" s="64"/>
      <c r="F263" s="9"/>
      <c r="G263" s="9"/>
      <c r="H263" s="9"/>
      <c r="I263" s="34"/>
      <c r="J263" s="9"/>
      <c r="K263" s="9"/>
    </row>
    <row r="264" spans="1:19" ht="15.95" customHeight="1" x14ac:dyDescent="0.2">
      <c r="A264" s="41"/>
      <c r="B264" s="40" t="s">
        <v>138</v>
      </c>
      <c r="C264" s="56"/>
      <c r="D264" s="40"/>
      <c r="E264" s="40" t="s">
        <v>139</v>
      </c>
      <c r="F264" s="42"/>
      <c r="G264" s="50"/>
      <c r="H264" s="50"/>
      <c r="I264" s="273"/>
      <c r="J264" s="42"/>
      <c r="K264" s="9"/>
    </row>
    <row r="265" spans="1:19" ht="15.95" customHeight="1" x14ac:dyDescent="0.2">
      <c r="A265" s="74" t="s">
        <v>393</v>
      </c>
      <c r="B265" s="84"/>
      <c r="C265" s="63">
        <v>632001</v>
      </c>
      <c r="D265" s="41">
        <v>41</v>
      </c>
      <c r="E265" s="41" t="s">
        <v>140</v>
      </c>
      <c r="F265" s="42">
        <v>313</v>
      </c>
      <c r="G265" s="50">
        <v>288</v>
      </c>
      <c r="H265" s="50">
        <v>288</v>
      </c>
      <c r="I265" s="273">
        <v>387.55</v>
      </c>
      <c r="J265" s="42">
        <f t="shared" si="14"/>
        <v>134.56597222222223</v>
      </c>
      <c r="K265" s="9"/>
    </row>
    <row r="266" spans="1:19" ht="15.95" customHeight="1" x14ac:dyDescent="0.2">
      <c r="A266" s="74"/>
      <c r="B266" s="84"/>
      <c r="C266" s="145" t="s">
        <v>30</v>
      </c>
      <c r="D266" s="41">
        <v>41</v>
      </c>
      <c r="E266" s="41" t="s">
        <v>431</v>
      </c>
      <c r="F266" s="42">
        <v>792</v>
      </c>
      <c r="G266" s="42">
        <v>134</v>
      </c>
      <c r="H266" s="42">
        <v>134</v>
      </c>
      <c r="I266" s="274">
        <v>134.44999999999999</v>
      </c>
      <c r="J266" s="42">
        <f t="shared" si="14"/>
        <v>100.33582089552237</v>
      </c>
      <c r="K266" s="9"/>
    </row>
    <row r="267" spans="1:19" ht="15.95" customHeight="1" x14ac:dyDescent="0.2">
      <c r="A267" s="36"/>
      <c r="B267" s="49"/>
      <c r="C267" s="143" t="s">
        <v>26</v>
      </c>
      <c r="D267" s="36">
        <v>41</v>
      </c>
      <c r="E267" s="36" t="s">
        <v>141</v>
      </c>
      <c r="F267" s="42">
        <v>297</v>
      </c>
      <c r="G267" s="42">
        <v>334</v>
      </c>
      <c r="H267" s="42">
        <v>334</v>
      </c>
      <c r="I267" s="274">
        <v>334.31</v>
      </c>
      <c r="J267" s="42">
        <f t="shared" si="14"/>
        <v>100.09281437125748</v>
      </c>
      <c r="K267" s="9"/>
    </row>
    <row r="268" spans="1:19" ht="15.95" customHeight="1" x14ac:dyDescent="0.2">
      <c r="A268" s="36"/>
      <c r="B268" s="36"/>
      <c r="C268" s="143" t="s">
        <v>74</v>
      </c>
      <c r="D268" s="36">
        <v>41</v>
      </c>
      <c r="E268" s="36" t="s">
        <v>142</v>
      </c>
      <c r="F268" s="42">
        <v>15500</v>
      </c>
      <c r="G268" s="42">
        <v>15500</v>
      </c>
      <c r="H268" s="42">
        <v>15500</v>
      </c>
      <c r="I268" s="274">
        <v>15898.13</v>
      </c>
      <c r="J268" s="42">
        <f t="shared" si="14"/>
        <v>102.56858064516128</v>
      </c>
      <c r="K268" s="9"/>
    </row>
    <row r="269" spans="1:19" ht="15.95" customHeight="1" x14ac:dyDescent="0.2">
      <c r="A269" s="36"/>
      <c r="B269" s="36"/>
      <c r="C269" s="143" t="s">
        <v>98</v>
      </c>
      <c r="D269" s="36">
        <v>41</v>
      </c>
      <c r="E269" s="36" t="s">
        <v>143</v>
      </c>
      <c r="F269" s="42">
        <v>2700</v>
      </c>
      <c r="G269" s="42">
        <v>2700</v>
      </c>
      <c r="H269" s="42">
        <v>2700</v>
      </c>
      <c r="I269" s="274">
        <v>3562.51</v>
      </c>
      <c r="J269" s="42">
        <f t="shared" si="14"/>
        <v>131.94481481481481</v>
      </c>
      <c r="K269" s="9"/>
    </row>
    <row r="270" spans="1:19" ht="15.95" customHeight="1" x14ac:dyDescent="0.2">
      <c r="A270" s="36"/>
      <c r="B270" s="36"/>
      <c r="C270" s="143" t="s">
        <v>28</v>
      </c>
      <c r="D270" s="36">
        <v>41</v>
      </c>
      <c r="E270" s="36" t="s">
        <v>359</v>
      </c>
      <c r="F270" s="42">
        <v>480</v>
      </c>
      <c r="G270" s="42">
        <v>382</v>
      </c>
      <c r="H270" s="42">
        <v>382</v>
      </c>
      <c r="I270" s="274">
        <v>382.26</v>
      </c>
      <c r="J270" s="42">
        <f t="shared" ref="J270:J333" si="18">SUM(I270/H270)*100</f>
        <v>100.06806282722513</v>
      </c>
      <c r="K270" s="9"/>
    </row>
    <row r="271" spans="1:19" ht="15.95" customHeight="1" x14ac:dyDescent="0.2">
      <c r="A271" s="36"/>
      <c r="B271" s="49"/>
      <c r="C271" s="143" t="s">
        <v>30</v>
      </c>
      <c r="D271" s="36">
        <v>41</v>
      </c>
      <c r="E271" s="36" t="s">
        <v>142</v>
      </c>
      <c r="F271" s="42">
        <v>17400</v>
      </c>
      <c r="G271" s="42">
        <v>17400</v>
      </c>
      <c r="H271" s="42">
        <v>17400</v>
      </c>
      <c r="I271" s="274">
        <v>15584.07</v>
      </c>
      <c r="J271" s="42">
        <f t="shared" si="18"/>
        <v>89.563620689655167</v>
      </c>
      <c r="K271" s="9"/>
    </row>
    <row r="272" spans="1:19" ht="15.95" customHeight="1" x14ac:dyDescent="0.2">
      <c r="A272" s="36"/>
      <c r="B272" s="49"/>
      <c r="C272" s="143" t="s">
        <v>144</v>
      </c>
      <c r="D272" s="36">
        <v>41</v>
      </c>
      <c r="E272" s="36" t="s">
        <v>143</v>
      </c>
      <c r="F272" s="42">
        <v>2373</v>
      </c>
      <c r="G272" s="42">
        <v>2600</v>
      </c>
      <c r="H272" s="42">
        <v>2600</v>
      </c>
      <c r="I272" s="274">
        <v>3390.84</v>
      </c>
      <c r="J272" s="42">
        <f t="shared" si="18"/>
        <v>130.41692307692307</v>
      </c>
      <c r="K272" s="9"/>
    </row>
    <row r="273" spans="1:11" ht="15.95" customHeight="1" x14ac:dyDescent="0.2">
      <c r="A273" s="36"/>
      <c r="B273" s="49"/>
      <c r="C273" s="143" t="s">
        <v>530</v>
      </c>
      <c r="D273" s="36">
        <v>41</v>
      </c>
      <c r="E273" s="36" t="s">
        <v>532</v>
      </c>
      <c r="F273" s="42">
        <v>0</v>
      </c>
      <c r="G273" s="42">
        <v>63</v>
      </c>
      <c r="H273" s="42">
        <v>63</v>
      </c>
      <c r="I273" s="274">
        <v>84.7</v>
      </c>
      <c r="J273" s="42">
        <f t="shared" si="18"/>
        <v>134.44444444444446</v>
      </c>
      <c r="K273" s="9"/>
    </row>
    <row r="274" spans="1:11" ht="15.95" customHeight="1" x14ac:dyDescent="0.2">
      <c r="A274" s="36"/>
      <c r="B274" s="49"/>
      <c r="C274" s="143" t="s">
        <v>35</v>
      </c>
      <c r="D274" s="36">
        <v>41</v>
      </c>
      <c r="E274" s="36" t="s">
        <v>628</v>
      </c>
      <c r="F274" s="42">
        <v>567</v>
      </c>
      <c r="G274" s="42">
        <v>1300</v>
      </c>
      <c r="H274" s="42">
        <v>1300</v>
      </c>
      <c r="I274" s="274">
        <v>1590.2</v>
      </c>
      <c r="J274" s="42">
        <f t="shared" si="18"/>
        <v>122.32307692307694</v>
      </c>
      <c r="K274" s="9"/>
    </row>
    <row r="275" spans="1:11" ht="15.95" customHeight="1" x14ac:dyDescent="0.2">
      <c r="A275" s="36"/>
      <c r="B275" s="49"/>
      <c r="C275" s="143">
        <v>632002</v>
      </c>
      <c r="D275" s="36">
        <v>41</v>
      </c>
      <c r="E275" s="36" t="s">
        <v>145</v>
      </c>
      <c r="F275" s="42">
        <v>207</v>
      </c>
      <c r="G275" s="42">
        <v>207</v>
      </c>
      <c r="H275" s="42">
        <v>207</v>
      </c>
      <c r="I275" s="274">
        <v>90.72</v>
      </c>
      <c r="J275" s="42">
        <f t="shared" si="18"/>
        <v>43.826086956521735</v>
      </c>
      <c r="K275" s="9"/>
    </row>
    <row r="276" spans="1:11" ht="15.95" customHeight="1" x14ac:dyDescent="0.2">
      <c r="A276" s="36"/>
      <c r="B276" s="49"/>
      <c r="C276" s="143">
        <v>632002</v>
      </c>
      <c r="D276" s="36">
        <v>41</v>
      </c>
      <c r="E276" s="36" t="s">
        <v>146</v>
      </c>
      <c r="F276" s="42">
        <v>59</v>
      </c>
      <c r="G276" s="42">
        <v>59</v>
      </c>
      <c r="H276" s="42">
        <v>59</v>
      </c>
      <c r="I276" s="274">
        <v>0</v>
      </c>
      <c r="J276" s="42">
        <f t="shared" si="18"/>
        <v>0</v>
      </c>
      <c r="K276" s="9"/>
    </row>
    <row r="277" spans="1:11" ht="15.95" customHeight="1" x14ac:dyDescent="0.2">
      <c r="A277" s="36"/>
      <c r="B277" s="49"/>
      <c r="C277" s="143" t="s">
        <v>46</v>
      </c>
      <c r="D277" s="36">
        <v>41</v>
      </c>
      <c r="E277" s="36" t="s">
        <v>533</v>
      </c>
      <c r="F277" s="42">
        <v>75</v>
      </c>
      <c r="G277" s="42">
        <v>88</v>
      </c>
      <c r="H277" s="42">
        <v>88</v>
      </c>
      <c r="I277" s="274">
        <v>140.49</v>
      </c>
      <c r="J277" s="42">
        <f t="shared" si="18"/>
        <v>159.64772727272728</v>
      </c>
      <c r="K277" s="9"/>
    </row>
    <row r="278" spans="1:11" ht="15.95" customHeight="1" x14ac:dyDescent="0.2">
      <c r="A278" s="36"/>
      <c r="B278" s="49"/>
      <c r="C278" s="143">
        <v>637015</v>
      </c>
      <c r="D278" s="36">
        <v>41</v>
      </c>
      <c r="E278" s="36" t="s">
        <v>537</v>
      </c>
      <c r="F278" s="42">
        <v>678</v>
      </c>
      <c r="G278" s="42">
        <v>678</v>
      </c>
      <c r="H278" s="42">
        <v>678</v>
      </c>
      <c r="I278" s="274">
        <v>475.39</v>
      </c>
      <c r="J278" s="42">
        <f t="shared" si="18"/>
        <v>70.116519174041287</v>
      </c>
      <c r="K278" s="9"/>
    </row>
    <row r="279" spans="1:11" ht="15.95" customHeight="1" x14ac:dyDescent="0.2">
      <c r="A279" s="36"/>
      <c r="B279" s="49"/>
      <c r="C279" s="143">
        <v>637004</v>
      </c>
      <c r="D279" s="36">
        <v>41</v>
      </c>
      <c r="E279" s="36" t="s">
        <v>677</v>
      </c>
      <c r="F279" s="42">
        <v>145</v>
      </c>
      <c r="G279" s="42">
        <v>145</v>
      </c>
      <c r="H279" s="42">
        <v>145</v>
      </c>
      <c r="I279" s="274">
        <v>40</v>
      </c>
      <c r="J279" s="42">
        <f t="shared" si="18"/>
        <v>27.586206896551722</v>
      </c>
      <c r="K279" s="9"/>
    </row>
    <row r="280" spans="1:11" ht="15.95" customHeight="1" x14ac:dyDescent="0.2">
      <c r="A280" s="36"/>
      <c r="B280" s="49"/>
      <c r="C280" s="143" t="s">
        <v>676</v>
      </c>
      <c r="D280" s="36">
        <v>41</v>
      </c>
      <c r="E280" s="36" t="s">
        <v>678</v>
      </c>
      <c r="F280" s="42">
        <v>145</v>
      </c>
      <c r="G280" s="42">
        <v>145</v>
      </c>
      <c r="H280" s="42">
        <v>145</v>
      </c>
      <c r="I280" s="274">
        <v>40</v>
      </c>
      <c r="J280" s="42">
        <f t="shared" si="18"/>
        <v>27.586206896551722</v>
      </c>
      <c r="K280" s="9"/>
    </row>
    <row r="281" spans="1:11" ht="15.95" customHeight="1" x14ac:dyDescent="0.2">
      <c r="A281" s="36"/>
      <c r="B281" s="49"/>
      <c r="C281" s="143" t="s">
        <v>538</v>
      </c>
      <c r="D281" s="36">
        <v>41</v>
      </c>
      <c r="E281" s="36" t="s">
        <v>539</v>
      </c>
      <c r="F281" s="42">
        <v>574</v>
      </c>
      <c r="G281" s="42">
        <v>574</v>
      </c>
      <c r="H281" s="42">
        <v>574</v>
      </c>
      <c r="I281" s="274">
        <v>574.44000000000005</v>
      </c>
      <c r="J281" s="42">
        <f t="shared" si="18"/>
        <v>100.07665505226481</v>
      </c>
      <c r="K281" s="9"/>
    </row>
    <row r="282" spans="1:11" ht="15.95" customHeight="1" x14ac:dyDescent="0.2">
      <c r="A282" s="36"/>
      <c r="B282" s="49"/>
      <c r="C282" s="143">
        <v>637015</v>
      </c>
      <c r="D282" s="36">
        <v>41</v>
      </c>
      <c r="E282" s="36" t="s">
        <v>587</v>
      </c>
      <c r="F282" s="42">
        <v>421</v>
      </c>
      <c r="G282" s="42">
        <v>421</v>
      </c>
      <c r="H282" s="42">
        <v>421</v>
      </c>
      <c r="I282" s="274">
        <v>421.09</v>
      </c>
      <c r="J282" s="42">
        <f t="shared" si="18"/>
        <v>100.02137767220903</v>
      </c>
      <c r="K282" s="9"/>
    </row>
    <row r="283" spans="1:11" ht="15.95" customHeight="1" x14ac:dyDescent="0.2">
      <c r="A283" s="36"/>
      <c r="B283" s="49"/>
      <c r="C283" s="143">
        <v>637005</v>
      </c>
      <c r="D283" s="36">
        <v>41</v>
      </c>
      <c r="E283" s="36" t="s">
        <v>536</v>
      </c>
      <c r="F283" s="42">
        <v>172</v>
      </c>
      <c r="G283" s="42">
        <v>173</v>
      </c>
      <c r="H283" s="42">
        <v>173</v>
      </c>
      <c r="I283" s="274">
        <v>173.35</v>
      </c>
      <c r="J283" s="42">
        <f t="shared" si="18"/>
        <v>100.20231213872832</v>
      </c>
      <c r="K283" s="9"/>
    </row>
    <row r="284" spans="1:11" ht="15.95" customHeight="1" x14ac:dyDescent="0.2">
      <c r="A284" s="36"/>
      <c r="B284" s="49"/>
      <c r="C284" s="143" t="s">
        <v>351</v>
      </c>
      <c r="D284" s="36">
        <v>41</v>
      </c>
      <c r="E284" s="36" t="s">
        <v>535</v>
      </c>
      <c r="F284" s="42">
        <v>172</v>
      </c>
      <c r="G284" s="42">
        <v>173</v>
      </c>
      <c r="H284" s="42">
        <v>173</v>
      </c>
      <c r="I284" s="274">
        <v>173.35</v>
      </c>
      <c r="J284" s="42">
        <f t="shared" si="18"/>
        <v>100.20231213872832</v>
      </c>
      <c r="K284" s="9"/>
    </row>
    <row r="285" spans="1:11" ht="15.95" customHeight="1" x14ac:dyDescent="0.2">
      <c r="A285" s="36"/>
      <c r="B285" s="49"/>
      <c r="C285" s="143">
        <v>635006</v>
      </c>
      <c r="D285" s="36">
        <v>41</v>
      </c>
      <c r="E285" s="208" t="s">
        <v>920</v>
      </c>
      <c r="F285" s="120">
        <v>30000</v>
      </c>
      <c r="G285" s="203">
        <v>32246</v>
      </c>
      <c r="H285" s="203">
        <v>32246</v>
      </c>
      <c r="I285" s="274">
        <v>30431.119999999999</v>
      </c>
      <c r="J285" s="42">
        <f t="shared" si="18"/>
        <v>94.371767040873294</v>
      </c>
      <c r="K285" s="254"/>
    </row>
    <row r="286" spans="1:11" ht="15.95" customHeight="1" x14ac:dyDescent="0.2">
      <c r="A286" s="36"/>
      <c r="B286" s="49"/>
      <c r="C286" s="143">
        <v>636002</v>
      </c>
      <c r="D286" s="36">
        <v>41</v>
      </c>
      <c r="E286" s="36" t="s">
        <v>812</v>
      </c>
      <c r="F286" s="120">
        <v>0</v>
      </c>
      <c r="G286" s="203">
        <v>274</v>
      </c>
      <c r="H286" s="203">
        <v>274</v>
      </c>
      <c r="I286" s="274">
        <v>575.38</v>
      </c>
      <c r="J286" s="42">
        <f t="shared" si="18"/>
        <v>209.99270072992701</v>
      </c>
      <c r="K286" s="254"/>
    </row>
    <row r="287" spans="1:11" ht="15.95" customHeight="1" x14ac:dyDescent="0.2">
      <c r="A287" s="36"/>
      <c r="B287" s="49"/>
      <c r="C287" s="143" t="s">
        <v>111</v>
      </c>
      <c r="D287" s="36">
        <v>41</v>
      </c>
      <c r="E287" s="36" t="s">
        <v>573</v>
      </c>
      <c r="F287" s="42">
        <v>4000</v>
      </c>
      <c r="G287" s="201">
        <v>4000</v>
      </c>
      <c r="H287" s="201">
        <v>4000</v>
      </c>
      <c r="I287" s="274">
        <v>841.32</v>
      </c>
      <c r="J287" s="42">
        <f t="shared" si="18"/>
        <v>21.033000000000001</v>
      </c>
      <c r="K287" s="253"/>
    </row>
    <row r="288" spans="1:11" ht="15.95" customHeight="1" x14ac:dyDescent="0.2">
      <c r="A288" s="36"/>
      <c r="B288" s="49"/>
      <c r="C288" s="143" t="s">
        <v>574</v>
      </c>
      <c r="D288" s="36">
        <v>41</v>
      </c>
      <c r="E288" s="36" t="s">
        <v>575</v>
      </c>
      <c r="F288" s="42">
        <v>2000</v>
      </c>
      <c r="G288" s="201">
        <v>2000</v>
      </c>
      <c r="H288" s="201">
        <v>2000</v>
      </c>
      <c r="I288" s="274">
        <v>1484.82</v>
      </c>
      <c r="J288" s="42">
        <f t="shared" si="18"/>
        <v>74.241</v>
      </c>
      <c r="K288" s="253"/>
    </row>
    <row r="289" spans="1:11" ht="15.95" customHeight="1" x14ac:dyDescent="0.2">
      <c r="A289" s="36"/>
      <c r="B289" s="49"/>
      <c r="C289" s="57">
        <v>635009</v>
      </c>
      <c r="D289" s="36">
        <v>41</v>
      </c>
      <c r="E289" s="114" t="s">
        <v>576</v>
      </c>
      <c r="F289" s="42">
        <v>90</v>
      </c>
      <c r="G289" s="201">
        <v>90</v>
      </c>
      <c r="H289" s="201">
        <v>90</v>
      </c>
      <c r="I289" s="274">
        <v>50</v>
      </c>
      <c r="J289" s="42">
        <f t="shared" si="18"/>
        <v>55.555555555555557</v>
      </c>
      <c r="K289" s="253"/>
    </row>
    <row r="290" spans="1:11" ht="15.95" customHeight="1" x14ac:dyDescent="0.2">
      <c r="A290" s="36"/>
      <c r="B290" s="49"/>
      <c r="C290" s="57">
        <v>635009</v>
      </c>
      <c r="D290" s="36">
        <v>41</v>
      </c>
      <c r="E290" s="114" t="s">
        <v>577</v>
      </c>
      <c r="F290" s="42">
        <v>90</v>
      </c>
      <c r="G290" s="201">
        <v>90</v>
      </c>
      <c r="H290" s="201">
        <v>90</v>
      </c>
      <c r="I290" s="274">
        <v>50</v>
      </c>
      <c r="J290" s="42">
        <f t="shared" si="18"/>
        <v>55.555555555555557</v>
      </c>
      <c r="K290" s="253"/>
    </row>
    <row r="291" spans="1:11" ht="15.95" customHeight="1" x14ac:dyDescent="0.2">
      <c r="A291" s="36"/>
      <c r="B291" s="49"/>
      <c r="C291" s="143" t="s">
        <v>433</v>
      </c>
      <c r="D291" s="36">
        <v>41</v>
      </c>
      <c r="E291" s="36" t="s">
        <v>815</v>
      </c>
      <c r="F291" s="42">
        <v>3333</v>
      </c>
      <c r="G291" s="201">
        <v>3772</v>
      </c>
      <c r="H291" s="201">
        <v>3772</v>
      </c>
      <c r="I291" s="274">
        <v>3771.57</v>
      </c>
      <c r="J291" s="42">
        <f t="shared" si="18"/>
        <v>99.988600212089082</v>
      </c>
      <c r="K291" s="253"/>
    </row>
    <row r="292" spans="1:11" ht="15.95" customHeight="1" x14ac:dyDescent="0.2">
      <c r="A292" s="36"/>
      <c r="B292" s="49"/>
      <c r="C292" s="143" t="s">
        <v>107</v>
      </c>
      <c r="D292" s="36">
        <v>41</v>
      </c>
      <c r="E292" s="36" t="s">
        <v>816</v>
      </c>
      <c r="F292" s="42">
        <v>3173</v>
      </c>
      <c r="G292" s="201">
        <v>3930</v>
      </c>
      <c r="H292" s="201">
        <v>3930</v>
      </c>
      <c r="I292" s="274">
        <v>3929.55</v>
      </c>
      <c r="J292" s="42">
        <f t="shared" si="18"/>
        <v>99.988549618320604</v>
      </c>
      <c r="K292" s="253"/>
    </row>
    <row r="293" spans="1:11" ht="15.95" customHeight="1" x14ac:dyDescent="0.2">
      <c r="A293" s="36"/>
      <c r="B293" s="49"/>
      <c r="C293" s="143" t="s">
        <v>578</v>
      </c>
      <c r="D293" s="36">
        <v>41</v>
      </c>
      <c r="E293" s="36" t="s">
        <v>580</v>
      </c>
      <c r="F293" s="42">
        <v>250</v>
      </c>
      <c r="G293" s="201">
        <v>250</v>
      </c>
      <c r="H293" s="201">
        <v>250</v>
      </c>
      <c r="I293" s="274">
        <v>0</v>
      </c>
      <c r="J293" s="42">
        <f t="shared" si="18"/>
        <v>0</v>
      </c>
      <c r="K293" s="253"/>
    </row>
    <row r="294" spans="1:11" ht="15.95" customHeight="1" x14ac:dyDescent="0.2">
      <c r="A294" s="36"/>
      <c r="B294" s="49"/>
      <c r="C294" s="143" t="s">
        <v>578</v>
      </c>
      <c r="D294" s="36">
        <v>41</v>
      </c>
      <c r="E294" s="36" t="s">
        <v>579</v>
      </c>
      <c r="F294" s="42">
        <v>250</v>
      </c>
      <c r="G294" s="201">
        <v>250</v>
      </c>
      <c r="H294" s="201">
        <v>250</v>
      </c>
      <c r="I294" s="274">
        <v>0</v>
      </c>
      <c r="J294" s="42">
        <f t="shared" si="18"/>
        <v>0</v>
      </c>
      <c r="K294" s="253"/>
    </row>
    <row r="295" spans="1:11" ht="15.95" customHeight="1" x14ac:dyDescent="0.2">
      <c r="A295" s="36"/>
      <c r="B295" s="44"/>
      <c r="C295" s="143">
        <v>632002</v>
      </c>
      <c r="D295" s="36">
        <v>41</v>
      </c>
      <c r="E295" s="85" t="s">
        <v>550</v>
      </c>
      <c r="F295" s="42">
        <v>1093</v>
      </c>
      <c r="G295" s="201">
        <v>1093</v>
      </c>
      <c r="H295" s="201">
        <v>1093</v>
      </c>
      <c r="I295" s="274">
        <v>183.21</v>
      </c>
      <c r="J295" s="42">
        <f t="shared" si="18"/>
        <v>16.762122598353159</v>
      </c>
      <c r="K295" s="253"/>
    </row>
    <row r="296" spans="1:11" ht="15.95" customHeight="1" x14ac:dyDescent="0.2">
      <c r="A296" s="36"/>
      <c r="B296" s="44"/>
      <c r="C296" s="146" t="s">
        <v>534</v>
      </c>
      <c r="D296" s="36">
        <v>41</v>
      </c>
      <c r="E296" s="286" t="s">
        <v>919</v>
      </c>
      <c r="F296" s="42">
        <v>1211</v>
      </c>
      <c r="G296" s="201">
        <v>1211</v>
      </c>
      <c r="H296" s="201">
        <v>1211</v>
      </c>
      <c r="I296" s="274">
        <v>106.8</v>
      </c>
      <c r="J296" s="42">
        <f t="shared" si="18"/>
        <v>8.819157720891825</v>
      </c>
      <c r="K296" s="253"/>
    </row>
    <row r="297" spans="1:11" ht="15.95" customHeight="1" x14ac:dyDescent="0.2">
      <c r="A297" s="36"/>
      <c r="B297" s="49"/>
      <c r="C297" s="143">
        <v>637027</v>
      </c>
      <c r="D297" s="36">
        <v>41</v>
      </c>
      <c r="E297" s="36" t="s">
        <v>720</v>
      </c>
      <c r="F297" s="42">
        <v>0</v>
      </c>
      <c r="G297" s="201">
        <v>0</v>
      </c>
      <c r="H297" s="201">
        <v>0</v>
      </c>
      <c r="I297" s="274">
        <v>0</v>
      </c>
      <c r="J297" s="42">
        <v>0</v>
      </c>
      <c r="K297" s="253"/>
    </row>
    <row r="298" spans="1:11" ht="15.95" customHeight="1" x14ac:dyDescent="0.2">
      <c r="A298" s="36"/>
      <c r="B298" s="36"/>
      <c r="C298" s="143" t="s">
        <v>43</v>
      </c>
      <c r="D298" s="36">
        <v>41</v>
      </c>
      <c r="E298" s="36" t="s">
        <v>675</v>
      </c>
      <c r="F298" s="42">
        <v>531</v>
      </c>
      <c r="G298" s="201">
        <v>1000</v>
      </c>
      <c r="H298" s="201">
        <v>1000</v>
      </c>
      <c r="I298" s="274">
        <v>769.22</v>
      </c>
      <c r="J298" s="42">
        <f t="shared" si="18"/>
        <v>76.921999999999997</v>
      </c>
      <c r="K298" s="253"/>
    </row>
    <row r="299" spans="1:11" ht="15.95" customHeight="1" x14ac:dyDescent="0.2">
      <c r="A299" s="36"/>
      <c r="B299" s="38"/>
      <c r="C299" s="144">
        <v>636001</v>
      </c>
      <c r="D299" s="36">
        <v>41</v>
      </c>
      <c r="E299" s="38" t="s">
        <v>549</v>
      </c>
      <c r="F299" s="42">
        <v>3</v>
      </c>
      <c r="G299" s="201">
        <v>3</v>
      </c>
      <c r="H299" s="201">
        <v>3</v>
      </c>
      <c r="I299" s="274">
        <v>269.52999999999997</v>
      </c>
      <c r="J299" s="42">
        <f t="shared" si="18"/>
        <v>8984.3333333333321</v>
      </c>
      <c r="K299" s="253"/>
    </row>
    <row r="300" spans="1:11" ht="15.95" customHeight="1" x14ac:dyDescent="0.2">
      <c r="A300" s="36"/>
      <c r="B300" s="36"/>
      <c r="C300" s="143" t="s">
        <v>432</v>
      </c>
      <c r="D300" s="36">
        <v>41</v>
      </c>
      <c r="E300" s="36" t="s">
        <v>629</v>
      </c>
      <c r="F300" s="42">
        <v>900</v>
      </c>
      <c r="G300" s="201">
        <v>900</v>
      </c>
      <c r="H300" s="201">
        <v>900</v>
      </c>
      <c r="I300" s="274">
        <v>900</v>
      </c>
      <c r="J300" s="42">
        <f t="shared" si="18"/>
        <v>100</v>
      </c>
      <c r="K300" s="253"/>
    </row>
    <row r="301" spans="1:11" ht="15.95" customHeight="1" x14ac:dyDescent="0.2">
      <c r="A301" s="36"/>
      <c r="B301" s="36"/>
      <c r="C301" s="143">
        <v>633006</v>
      </c>
      <c r="D301" s="36">
        <v>41</v>
      </c>
      <c r="E301" s="36" t="s">
        <v>809</v>
      </c>
      <c r="F301" s="42">
        <v>2500</v>
      </c>
      <c r="G301" s="201">
        <v>2500</v>
      </c>
      <c r="H301" s="201">
        <v>2500</v>
      </c>
      <c r="I301" s="274">
        <v>1260.67</v>
      </c>
      <c r="J301" s="42">
        <f t="shared" si="18"/>
        <v>50.426800000000007</v>
      </c>
      <c r="K301" s="253"/>
    </row>
    <row r="302" spans="1:11" ht="15.95" customHeight="1" x14ac:dyDescent="0.2">
      <c r="A302" s="36"/>
      <c r="B302" s="36"/>
      <c r="C302" s="143">
        <v>633006</v>
      </c>
      <c r="D302" s="36">
        <v>41</v>
      </c>
      <c r="E302" s="36" t="s">
        <v>714</v>
      </c>
      <c r="F302" s="120">
        <v>250</v>
      </c>
      <c r="G302" s="203">
        <v>250</v>
      </c>
      <c r="H302" s="203">
        <v>250</v>
      </c>
      <c r="I302" s="274">
        <v>108.61</v>
      </c>
      <c r="J302" s="42">
        <f t="shared" si="18"/>
        <v>43.444000000000003</v>
      </c>
      <c r="K302" s="254"/>
    </row>
    <row r="303" spans="1:11" ht="15.95" customHeight="1" x14ac:dyDescent="0.2">
      <c r="A303" s="36"/>
      <c r="B303" s="36"/>
      <c r="C303" s="143">
        <v>637005</v>
      </c>
      <c r="D303" s="36">
        <v>41</v>
      </c>
      <c r="E303" s="36" t="s">
        <v>725</v>
      </c>
      <c r="F303" s="120">
        <v>1750</v>
      </c>
      <c r="G303" s="203">
        <v>1750</v>
      </c>
      <c r="H303" s="203">
        <v>1750</v>
      </c>
      <c r="I303" s="274">
        <v>0</v>
      </c>
      <c r="J303" s="42">
        <f t="shared" si="18"/>
        <v>0</v>
      </c>
      <c r="K303" s="254"/>
    </row>
    <row r="304" spans="1:11" ht="15.95" customHeight="1" x14ac:dyDescent="0.2">
      <c r="A304" s="36"/>
      <c r="B304" s="36"/>
      <c r="C304" s="143" t="s">
        <v>608</v>
      </c>
      <c r="D304" s="36">
        <v>41</v>
      </c>
      <c r="E304" s="36" t="s">
        <v>790</v>
      </c>
      <c r="F304" s="120">
        <v>0</v>
      </c>
      <c r="G304" s="203">
        <v>6500</v>
      </c>
      <c r="H304" s="203">
        <v>6500</v>
      </c>
      <c r="I304" s="274">
        <v>360</v>
      </c>
      <c r="J304" s="42">
        <f t="shared" si="18"/>
        <v>5.5384615384615383</v>
      </c>
      <c r="K304" s="254"/>
    </row>
    <row r="305" spans="1:19" ht="15.95" customHeight="1" x14ac:dyDescent="0.2">
      <c r="A305" s="36"/>
      <c r="B305" s="36"/>
      <c r="C305" s="143" t="s">
        <v>813</v>
      </c>
      <c r="D305" s="36">
        <v>41</v>
      </c>
      <c r="E305" s="36" t="s">
        <v>814</v>
      </c>
      <c r="F305" s="120">
        <v>0</v>
      </c>
      <c r="G305" s="203">
        <v>282</v>
      </c>
      <c r="H305" s="203">
        <v>282</v>
      </c>
      <c r="I305" s="274">
        <v>282</v>
      </c>
      <c r="J305" s="42">
        <f t="shared" si="18"/>
        <v>100</v>
      </c>
      <c r="K305" s="254"/>
    </row>
    <row r="306" spans="1:19" ht="15.95" customHeight="1" x14ac:dyDescent="0.2">
      <c r="A306" s="36"/>
      <c r="B306" s="36"/>
      <c r="C306" s="143">
        <v>637005</v>
      </c>
      <c r="D306" s="36">
        <v>41</v>
      </c>
      <c r="E306" s="36" t="s">
        <v>751</v>
      </c>
      <c r="F306" s="120">
        <v>2000</v>
      </c>
      <c r="G306" s="120">
        <v>2000</v>
      </c>
      <c r="H306" s="120">
        <v>2000</v>
      </c>
      <c r="I306" s="274">
        <v>0</v>
      </c>
      <c r="J306" s="42">
        <f t="shared" si="18"/>
        <v>0</v>
      </c>
      <c r="K306" s="252"/>
    </row>
    <row r="307" spans="1:19" ht="15.95" customHeight="1" x14ac:dyDescent="0.2">
      <c r="A307" s="36"/>
      <c r="B307" s="36"/>
      <c r="C307" s="143" t="s">
        <v>810</v>
      </c>
      <c r="D307" s="36">
        <v>41</v>
      </c>
      <c r="E307" s="36" t="s">
        <v>811</v>
      </c>
      <c r="F307" s="120">
        <v>0</v>
      </c>
      <c r="G307" s="120">
        <v>1791</v>
      </c>
      <c r="H307" s="120">
        <v>1791</v>
      </c>
      <c r="I307" s="274">
        <v>1790.6</v>
      </c>
      <c r="J307" s="42">
        <f t="shared" si="18"/>
        <v>99.977666108319369</v>
      </c>
      <c r="K307" s="252"/>
    </row>
    <row r="308" spans="1:19" ht="15.95" customHeight="1" x14ac:dyDescent="0.2">
      <c r="A308" s="36"/>
      <c r="B308" s="36"/>
      <c r="C308" s="143">
        <v>633006</v>
      </c>
      <c r="D308" s="36">
        <v>41</v>
      </c>
      <c r="E308" s="208" t="s">
        <v>918</v>
      </c>
      <c r="F308" s="120">
        <v>0</v>
      </c>
      <c r="G308" s="120">
        <v>0</v>
      </c>
      <c r="H308" s="120">
        <v>0</v>
      </c>
      <c r="I308" s="274">
        <v>198.93</v>
      </c>
      <c r="J308" s="42">
        <v>0</v>
      </c>
      <c r="K308" s="252"/>
    </row>
    <row r="309" spans="1:19" ht="15.95" customHeight="1" x14ac:dyDescent="0.2">
      <c r="A309" s="36"/>
      <c r="B309" s="36"/>
      <c r="C309" s="143" t="s">
        <v>631</v>
      </c>
      <c r="D309" s="36">
        <v>41</v>
      </c>
      <c r="E309" s="36" t="s">
        <v>860</v>
      </c>
      <c r="F309" s="120">
        <v>0</v>
      </c>
      <c r="G309" s="120">
        <v>4636</v>
      </c>
      <c r="H309" s="120">
        <v>4636</v>
      </c>
      <c r="I309" s="274">
        <v>0</v>
      </c>
      <c r="J309" s="42">
        <f t="shared" si="18"/>
        <v>0</v>
      </c>
      <c r="K309" s="252"/>
    </row>
    <row r="310" spans="1:19" ht="15.95" customHeight="1" x14ac:dyDescent="0.2">
      <c r="A310" s="36"/>
      <c r="B310" s="36"/>
      <c r="C310" s="143" t="s">
        <v>817</v>
      </c>
      <c r="D310" s="36">
        <v>41</v>
      </c>
      <c r="E310" s="36" t="s">
        <v>818</v>
      </c>
      <c r="F310" s="120">
        <v>0</v>
      </c>
      <c r="G310" s="120">
        <v>300</v>
      </c>
      <c r="H310" s="120">
        <v>300</v>
      </c>
      <c r="I310" s="274">
        <v>299.79000000000002</v>
      </c>
      <c r="J310" s="42">
        <f t="shared" si="18"/>
        <v>99.93</v>
      </c>
      <c r="K310" s="252"/>
    </row>
    <row r="311" spans="1:19" ht="15.95" customHeight="1" x14ac:dyDescent="0.2">
      <c r="A311" s="70" t="s">
        <v>393</v>
      </c>
      <c r="B311" s="36"/>
      <c r="C311" s="57"/>
      <c r="D311" s="36"/>
      <c r="E311" s="40" t="s">
        <v>64</v>
      </c>
      <c r="F311" s="119">
        <f>SUM(F265:F310)</f>
        <v>96494</v>
      </c>
      <c r="G311" s="119">
        <f t="shared" ref="G311:H311" si="19">SUM(G265:G310)</f>
        <v>114482</v>
      </c>
      <c r="H311" s="119">
        <f t="shared" si="19"/>
        <v>114482</v>
      </c>
      <c r="I311" s="275">
        <f>SUM(I265:I310)</f>
        <v>91140.970000000016</v>
      </c>
      <c r="J311" s="42">
        <f t="shared" si="18"/>
        <v>79.611615799863742</v>
      </c>
      <c r="K311" s="193"/>
      <c r="M311" s="33">
        <f>SUM(F311)</f>
        <v>96494</v>
      </c>
      <c r="N311" s="33">
        <f>SUM(G311)</f>
        <v>114482</v>
      </c>
      <c r="O311" s="33">
        <f>SUM(H311)</f>
        <v>114482</v>
      </c>
      <c r="P311" s="33">
        <f>SUM(I311)</f>
        <v>91140.970000000016</v>
      </c>
      <c r="Q311" s="33">
        <f>SUM(J311)</f>
        <v>79.611615799863742</v>
      </c>
      <c r="R311" s="33">
        <f>SUM(I311)</f>
        <v>91140.970000000016</v>
      </c>
      <c r="S311" s="33"/>
    </row>
    <row r="312" spans="1:19" ht="15.95" customHeight="1" x14ac:dyDescent="0.2">
      <c r="A312" s="41"/>
      <c r="B312" s="86" t="s">
        <v>529</v>
      </c>
      <c r="C312" s="144" t="s">
        <v>75</v>
      </c>
      <c r="D312" s="38">
        <v>41</v>
      </c>
      <c r="E312" s="114" t="s">
        <v>588</v>
      </c>
      <c r="F312" s="124">
        <v>736</v>
      </c>
      <c r="G312" s="124">
        <v>736</v>
      </c>
      <c r="H312" s="124">
        <v>736</v>
      </c>
      <c r="I312" s="274">
        <v>736</v>
      </c>
      <c r="J312" s="42">
        <f t="shared" si="18"/>
        <v>100</v>
      </c>
      <c r="K312" s="9"/>
    </row>
    <row r="313" spans="1:19" ht="15.95" customHeight="1" x14ac:dyDescent="0.2">
      <c r="A313" s="41"/>
      <c r="B313" s="75"/>
      <c r="C313" s="144">
        <v>632001</v>
      </c>
      <c r="D313" s="38">
        <v>41</v>
      </c>
      <c r="E313" s="36" t="s">
        <v>457</v>
      </c>
      <c r="F313" s="124">
        <v>900</v>
      </c>
      <c r="G313" s="210">
        <v>2864</v>
      </c>
      <c r="H313" s="210">
        <v>2864</v>
      </c>
      <c r="I313" s="274">
        <v>6825.82</v>
      </c>
      <c r="J313" s="42">
        <f t="shared" si="18"/>
        <v>238.33170391061452</v>
      </c>
      <c r="K313" s="251"/>
    </row>
    <row r="314" spans="1:19" ht="15.95" customHeight="1" x14ac:dyDescent="0.2">
      <c r="A314" s="36"/>
      <c r="B314" s="36"/>
      <c r="C314" s="143" t="s">
        <v>26</v>
      </c>
      <c r="D314" s="36">
        <v>41</v>
      </c>
      <c r="E314" s="36" t="s">
        <v>458</v>
      </c>
      <c r="F314" s="42">
        <v>1000</v>
      </c>
      <c r="G314" s="42">
        <v>1000</v>
      </c>
      <c r="H314" s="42">
        <v>1000</v>
      </c>
      <c r="I314" s="274">
        <v>300.98</v>
      </c>
      <c r="J314" s="42">
        <f t="shared" si="18"/>
        <v>30.098000000000003</v>
      </c>
      <c r="K314" s="9"/>
    </row>
    <row r="315" spans="1:19" ht="15.95" customHeight="1" x14ac:dyDescent="0.2">
      <c r="A315" s="36"/>
      <c r="B315" s="36"/>
      <c r="C315" s="57">
        <v>632002</v>
      </c>
      <c r="D315" s="36">
        <v>41</v>
      </c>
      <c r="E315" s="36" t="s">
        <v>459</v>
      </c>
      <c r="F315" s="42">
        <v>600</v>
      </c>
      <c r="G315" s="42">
        <v>600</v>
      </c>
      <c r="H315" s="42">
        <v>600</v>
      </c>
      <c r="I315" s="274">
        <v>41.69</v>
      </c>
      <c r="J315" s="42">
        <f t="shared" si="18"/>
        <v>6.9483333333333324</v>
      </c>
      <c r="K315" s="9"/>
    </row>
    <row r="316" spans="1:19" ht="15.95" customHeight="1" x14ac:dyDescent="0.2">
      <c r="A316" s="41"/>
      <c r="B316" s="36"/>
      <c r="C316" s="57">
        <v>633006</v>
      </c>
      <c r="D316" s="36">
        <v>41</v>
      </c>
      <c r="E316" s="208" t="s">
        <v>917</v>
      </c>
      <c r="F316" s="42">
        <v>0</v>
      </c>
      <c r="G316" s="42">
        <v>0</v>
      </c>
      <c r="H316" s="42">
        <v>0</v>
      </c>
      <c r="I316" s="274">
        <v>1506.32</v>
      </c>
      <c r="J316" s="42">
        <v>0</v>
      </c>
      <c r="K316" s="9"/>
    </row>
    <row r="317" spans="1:19" ht="15.95" customHeight="1" x14ac:dyDescent="0.2">
      <c r="A317" s="74" t="s">
        <v>393</v>
      </c>
      <c r="B317" s="36"/>
      <c r="C317" s="57"/>
      <c r="D317" s="36"/>
      <c r="E317" s="40" t="s">
        <v>64</v>
      </c>
      <c r="F317" s="103">
        <f>SUM(F312:F316)</f>
        <v>3236</v>
      </c>
      <c r="G317" s="103">
        <f>SUM(G312:G316)</f>
        <v>5200</v>
      </c>
      <c r="H317" s="103">
        <f>SUM(H312:H316)</f>
        <v>5200</v>
      </c>
      <c r="I317" s="262">
        <f>SUM(I312:I316)</f>
        <v>9410.81</v>
      </c>
      <c r="J317" s="42">
        <f t="shared" si="18"/>
        <v>180.97711538461539</v>
      </c>
      <c r="K317" s="122"/>
      <c r="M317" s="33">
        <f>SUM(F317)</f>
        <v>3236</v>
      </c>
      <c r="N317" s="33">
        <f>SUM(G317)</f>
        <v>5200</v>
      </c>
      <c r="O317" s="33">
        <f>SUM(H317)</f>
        <v>5200</v>
      </c>
      <c r="P317" s="33">
        <f>SUM(I317)</f>
        <v>9410.81</v>
      </c>
      <c r="Q317" s="33">
        <f>SUM(J317)</f>
        <v>180.97711538461539</v>
      </c>
      <c r="R317" s="33">
        <f>SUM(I317)</f>
        <v>9410.81</v>
      </c>
      <c r="S317" s="33"/>
    </row>
    <row r="318" spans="1:19" s="10" customFormat="1" ht="15.95" customHeight="1" x14ac:dyDescent="0.2">
      <c r="A318" s="48" t="s">
        <v>401</v>
      </c>
      <c r="B318" s="48"/>
      <c r="C318" s="80"/>
      <c r="D318" s="61"/>
      <c r="E318" s="61"/>
      <c r="F318" s="9"/>
      <c r="G318" s="9"/>
      <c r="H318" s="9"/>
      <c r="I318" s="34"/>
      <c r="J318" s="9"/>
      <c r="K318" s="9"/>
    </row>
    <row r="319" spans="1:19" s="5" customFormat="1" ht="15.95" customHeight="1" x14ac:dyDescent="0.2">
      <c r="A319" s="72"/>
      <c r="B319" s="72" t="s">
        <v>402</v>
      </c>
      <c r="C319" s="87"/>
      <c r="D319" s="88"/>
      <c r="E319" s="72"/>
      <c r="F319" s="9"/>
      <c r="G319" s="9"/>
      <c r="H319" s="9"/>
      <c r="I319" s="34"/>
      <c r="J319" s="9"/>
      <c r="K319" s="9"/>
    </row>
    <row r="320" spans="1:19" ht="15.95" customHeight="1" x14ac:dyDescent="0.2">
      <c r="A320" s="246" t="s">
        <v>403</v>
      </c>
      <c r="B320" s="40" t="s">
        <v>147</v>
      </c>
      <c r="C320" s="56"/>
      <c r="D320" s="40"/>
      <c r="E320" s="40" t="s">
        <v>148</v>
      </c>
      <c r="F320" s="42"/>
      <c r="G320" s="42"/>
      <c r="H320" s="42"/>
      <c r="I320" s="320"/>
      <c r="J320" s="42"/>
      <c r="K320" s="9"/>
    </row>
    <row r="321" spans="1:19" ht="15.95" customHeight="1" x14ac:dyDescent="0.2">
      <c r="A321" s="36"/>
      <c r="B321" s="36"/>
      <c r="C321" s="57">
        <v>642014</v>
      </c>
      <c r="D321" s="36">
        <v>41</v>
      </c>
      <c r="E321" s="36" t="s">
        <v>647</v>
      </c>
      <c r="F321" s="42">
        <v>600</v>
      </c>
      <c r="G321" s="42">
        <v>600</v>
      </c>
      <c r="H321" s="42">
        <v>600</v>
      </c>
      <c r="I321" s="320">
        <v>0</v>
      </c>
      <c r="J321" s="42">
        <f t="shared" si="18"/>
        <v>0</v>
      </c>
      <c r="K321" s="9"/>
    </row>
    <row r="322" spans="1:19" ht="15.95" customHeight="1" x14ac:dyDescent="0.2">
      <c r="A322" s="131" t="s">
        <v>403</v>
      </c>
      <c r="B322" s="36"/>
      <c r="C322" s="57"/>
      <c r="D322" s="36"/>
      <c r="E322" s="40" t="s">
        <v>64</v>
      </c>
      <c r="F322" s="103">
        <f>SUM(F321)</f>
        <v>600</v>
      </c>
      <c r="G322" s="103">
        <f t="shared" ref="G322:H322" si="20">SUM(G321)</f>
        <v>600</v>
      </c>
      <c r="H322" s="103">
        <f t="shared" si="20"/>
        <v>600</v>
      </c>
      <c r="I322" s="323">
        <f>SUM(I321)</f>
        <v>0</v>
      </c>
      <c r="J322" s="42">
        <f t="shared" si="18"/>
        <v>0</v>
      </c>
      <c r="K322" s="122"/>
      <c r="M322" s="33">
        <f>SUM(F322)</f>
        <v>600</v>
      </c>
      <c r="N322" s="33">
        <f>SUM(G322)</f>
        <v>600</v>
      </c>
      <c r="O322" s="33">
        <f>SUM(H322)</f>
        <v>600</v>
      </c>
      <c r="P322" s="33">
        <f>SUM(I322)</f>
        <v>0</v>
      </c>
      <c r="Q322" s="33">
        <f>SUM(J322)</f>
        <v>0</v>
      </c>
      <c r="R322" s="33">
        <f>SUM(I322)</f>
        <v>0</v>
      </c>
      <c r="S322" s="33"/>
    </row>
    <row r="323" spans="1:19" s="10" customFormat="1" ht="15.95" customHeight="1" x14ac:dyDescent="0.2">
      <c r="A323" s="48" t="s">
        <v>306</v>
      </c>
      <c r="B323" s="48"/>
      <c r="C323" s="80"/>
      <c r="D323" s="61"/>
      <c r="E323" s="61"/>
      <c r="F323" s="9"/>
      <c r="G323" s="9"/>
      <c r="H323" s="9"/>
      <c r="I323" s="34"/>
      <c r="J323" s="9"/>
      <c r="K323" s="9"/>
    </row>
    <row r="324" spans="1:19" s="5" customFormat="1" ht="15.95" customHeight="1" x14ac:dyDescent="0.2">
      <c r="A324" s="72"/>
      <c r="B324" s="72" t="s">
        <v>404</v>
      </c>
      <c r="C324" s="87"/>
      <c r="D324" s="88"/>
      <c r="E324" s="72"/>
      <c r="F324" s="9"/>
      <c r="G324" s="9"/>
      <c r="H324" s="9"/>
      <c r="I324" s="34"/>
      <c r="J324" s="9"/>
      <c r="K324" s="9"/>
    </row>
    <row r="325" spans="1:19" ht="15.95" customHeight="1" x14ac:dyDescent="0.2">
      <c r="A325" s="36"/>
      <c r="B325" s="40" t="s">
        <v>149</v>
      </c>
      <c r="C325" s="56"/>
      <c r="D325" s="40"/>
      <c r="E325" s="40" t="s">
        <v>150</v>
      </c>
      <c r="F325" s="42"/>
      <c r="G325" s="42"/>
      <c r="H325" s="42"/>
      <c r="I325" s="273"/>
      <c r="J325" s="42"/>
      <c r="K325" s="9"/>
    </row>
    <row r="326" spans="1:19" ht="15.95" customHeight="1" x14ac:dyDescent="0.2">
      <c r="A326" s="36"/>
      <c r="B326" s="36"/>
      <c r="C326" s="143">
        <v>632001</v>
      </c>
      <c r="D326" s="36">
        <v>41</v>
      </c>
      <c r="E326" s="36" t="s">
        <v>566</v>
      </c>
      <c r="F326" s="42">
        <v>9331</v>
      </c>
      <c r="G326" s="42">
        <v>6559</v>
      </c>
      <c r="H326" s="42">
        <v>6559</v>
      </c>
      <c r="I326" s="273">
        <v>6558.96</v>
      </c>
      <c r="J326" s="42">
        <f t="shared" si="18"/>
        <v>99.999390150937643</v>
      </c>
      <c r="K326" s="9"/>
    </row>
    <row r="327" spans="1:19" ht="15.95" customHeight="1" x14ac:dyDescent="0.2">
      <c r="A327" s="36"/>
      <c r="B327" s="36"/>
      <c r="C327" s="143" t="s">
        <v>44</v>
      </c>
      <c r="D327" s="36">
        <v>41</v>
      </c>
      <c r="E327" s="208" t="s">
        <v>880</v>
      </c>
      <c r="F327" s="42">
        <v>0</v>
      </c>
      <c r="G327" s="42">
        <v>3712</v>
      </c>
      <c r="H327" s="42">
        <v>3712</v>
      </c>
      <c r="I327" s="273">
        <v>5315.09</v>
      </c>
      <c r="J327" s="42">
        <f t="shared" si="18"/>
        <v>143.18669181034483</v>
      </c>
      <c r="K327" s="9"/>
    </row>
    <row r="328" spans="1:19" ht="15.95" customHeight="1" x14ac:dyDescent="0.2">
      <c r="A328" s="36"/>
      <c r="B328" s="49"/>
      <c r="C328" s="143" t="s">
        <v>124</v>
      </c>
      <c r="D328" s="36">
        <v>41</v>
      </c>
      <c r="E328" s="36" t="s">
        <v>754</v>
      </c>
      <c r="F328" s="50">
        <v>8000</v>
      </c>
      <c r="G328" s="50">
        <v>600</v>
      </c>
      <c r="H328" s="50">
        <v>600</v>
      </c>
      <c r="I328" s="274">
        <v>592.79999999999995</v>
      </c>
      <c r="J328" s="42">
        <f t="shared" si="18"/>
        <v>98.799999999999983</v>
      </c>
      <c r="K328" s="9"/>
    </row>
    <row r="329" spans="1:19" ht="15.95" customHeight="1" x14ac:dyDescent="0.2">
      <c r="A329" s="36"/>
      <c r="B329" s="49"/>
      <c r="C329" s="143">
        <v>641012</v>
      </c>
      <c r="D329" s="36">
        <v>41</v>
      </c>
      <c r="E329" s="36" t="s">
        <v>793</v>
      </c>
      <c r="F329" s="50"/>
      <c r="G329" s="202">
        <v>8000</v>
      </c>
      <c r="H329" s="202">
        <v>8000</v>
      </c>
      <c r="I329" s="274">
        <v>8000</v>
      </c>
      <c r="J329" s="42">
        <f t="shared" si="18"/>
        <v>100</v>
      </c>
      <c r="K329" s="253"/>
    </row>
    <row r="330" spans="1:19" ht="15.95" customHeight="1" x14ac:dyDescent="0.2">
      <c r="A330" s="36"/>
      <c r="B330" s="49"/>
      <c r="C330" s="143">
        <v>642002</v>
      </c>
      <c r="D330" s="36">
        <v>41</v>
      </c>
      <c r="E330" s="36" t="s">
        <v>151</v>
      </c>
      <c r="F330" s="50">
        <v>28000</v>
      </c>
      <c r="G330" s="50">
        <v>28000</v>
      </c>
      <c r="H330" s="50">
        <v>28000</v>
      </c>
      <c r="I330" s="274">
        <v>28000</v>
      </c>
      <c r="J330" s="42">
        <f t="shared" si="18"/>
        <v>100</v>
      </c>
      <c r="K330" s="9"/>
    </row>
    <row r="331" spans="1:19" ht="15.95" customHeight="1" x14ac:dyDescent="0.2">
      <c r="A331" s="36"/>
      <c r="B331" s="49"/>
      <c r="C331" s="143">
        <v>642002</v>
      </c>
      <c r="D331" s="36">
        <v>41</v>
      </c>
      <c r="E331" s="36" t="s">
        <v>724</v>
      </c>
      <c r="F331" s="50">
        <v>500</v>
      </c>
      <c r="G331" s="50">
        <v>500</v>
      </c>
      <c r="H331" s="50">
        <v>500</v>
      </c>
      <c r="I331" s="274">
        <v>500</v>
      </c>
      <c r="J331" s="42">
        <f t="shared" si="18"/>
        <v>100</v>
      </c>
      <c r="K331" s="9"/>
    </row>
    <row r="332" spans="1:19" ht="15.95" customHeight="1" x14ac:dyDescent="0.2">
      <c r="A332" s="36"/>
      <c r="B332" s="49"/>
      <c r="C332" s="143">
        <v>642007</v>
      </c>
      <c r="D332" s="36">
        <v>41</v>
      </c>
      <c r="E332" s="36" t="s">
        <v>755</v>
      </c>
      <c r="F332" s="50">
        <v>10000</v>
      </c>
      <c r="G332" s="50">
        <v>10000</v>
      </c>
      <c r="H332" s="50">
        <v>10000</v>
      </c>
      <c r="I332" s="274">
        <v>10000</v>
      </c>
      <c r="J332" s="42">
        <f t="shared" si="18"/>
        <v>100</v>
      </c>
      <c r="K332" s="9"/>
    </row>
    <row r="333" spans="1:19" ht="15.95" customHeight="1" x14ac:dyDescent="0.2">
      <c r="A333" s="36"/>
      <c r="B333" s="49"/>
      <c r="C333" s="143" t="s">
        <v>563</v>
      </c>
      <c r="D333" s="36">
        <v>41</v>
      </c>
      <c r="E333" s="36" t="s">
        <v>564</v>
      </c>
      <c r="F333" s="50">
        <v>21000</v>
      </c>
      <c r="G333" s="50">
        <v>21000</v>
      </c>
      <c r="H333" s="50">
        <v>21000</v>
      </c>
      <c r="I333" s="274">
        <v>21000</v>
      </c>
      <c r="J333" s="42">
        <f t="shared" si="18"/>
        <v>100</v>
      </c>
      <c r="K333" s="9"/>
    </row>
    <row r="334" spans="1:19" ht="15.95" customHeight="1" x14ac:dyDescent="0.2">
      <c r="A334" s="36"/>
      <c r="B334" s="49"/>
      <c r="C334" s="143" t="s">
        <v>42</v>
      </c>
      <c r="D334" s="36">
        <v>41</v>
      </c>
      <c r="E334" s="36" t="s">
        <v>488</v>
      </c>
      <c r="F334" s="42">
        <v>800</v>
      </c>
      <c r="G334" s="42">
        <v>1020</v>
      </c>
      <c r="H334" s="42">
        <v>1020</v>
      </c>
      <c r="I334" s="274">
        <v>1026.18</v>
      </c>
      <c r="J334" s="42">
        <f t="shared" ref="J334:J396" si="21">SUM(I334/H334)*100</f>
        <v>100.60588235294119</v>
      </c>
      <c r="K334" s="9"/>
    </row>
    <row r="335" spans="1:19" ht="15.95" customHeight="1" x14ac:dyDescent="0.2">
      <c r="A335" s="36"/>
      <c r="B335" s="36"/>
      <c r="C335" s="143">
        <v>631001</v>
      </c>
      <c r="D335" s="36">
        <v>41</v>
      </c>
      <c r="E335" s="36" t="s">
        <v>5</v>
      </c>
      <c r="F335" s="42">
        <v>1000</v>
      </c>
      <c r="G335" s="42">
        <v>1000</v>
      </c>
      <c r="H335" s="42">
        <v>1000</v>
      </c>
      <c r="I335" s="274">
        <v>792.66</v>
      </c>
      <c r="J335" s="42">
        <f t="shared" si="21"/>
        <v>79.265999999999991</v>
      </c>
      <c r="K335" s="9"/>
    </row>
    <row r="336" spans="1:19" ht="15.95" customHeight="1" x14ac:dyDescent="0.2">
      <c r="A336" s="36"/>
      <c r="B336" s="36"/>
      <c r="C336" s="143" t="s">
        <v>241</v>
      </c>
      <c r="D336" s="36">
        <v>41</v>
      </c>
      <c r="E336" s="208" t="s">
        <v>922</v>
      </c>
      <c r="F336" s="50">
        <v>3900</v>
      </c>
      <c r="G336" s="50">
        <v>3900</v>
      </c>
      <c r="H336" s="50">
        <v>3900</v>
      </c>
      <c r="I336" s="274">
        <v>4325.1400000000003</v>
      </c>
      <c r="J336" s="42">
        <f t="shared" si="21"/>
        <v>110.90102564102564</v>
      </c>
      <c r="K336" s="9"/>
    </row>
    <row r="337" spans="1:19" ht="15.95" customHeight="1" x14ac:dyDescent="0.2">
      <c r="A337" s="36"/>
      <c r="B337" s="36"/>
      <c r="C337" s="143">
        <v>636001</v>
      </c>
      <c r="D337" s="36">
        <v>41</v>
      </c>
      <c r="E337" s="36" t="s">
        <v>710</v>
      </c>
      <c r="F337" s="50">
        <v>0</v>
      </c>
      <c r="G337" s="50">
        <v>0</v>
      </c>
      <c r="H337" s="50">
        <v>0</v>
      </c>
      <c r="I337" s="274">
        <v>0</v>
      </c>
      <c r="J337" s="42">
        <v>0</v>
      </c>
      <c r="K337" s="9"/>
    </row>
    <row r="338" spans="1:19" ht="15.95" customHeight="1" x14ac:dyDescent="0.2">
      <c r="A338" s="36"/>
      <c r="B338" s="36"/>
      <c r="C338" s="143" t="s">
        <v>43</v>
      </c>
      <c r="D338" s="36">
        <v>41</v>
      </c>
      <c r="E338" s="36" t="s">
        <v>630</v>
      </c>
      <c r="F338" s="50">
        <v>0</v>
      </c>
      <c r="G338" s="50">
        <v>0</v>
      </c>
      <c r="H338" s="50">
        <v>0</v>
      </c>
      <c r="I338" s="274">
        <v>0</v>
      </c>
      <c r="J338" s="42">
        <v>0</v>
      </c>
      <c r="K338" s="9"/>
    </row>
    <row r="339" spans="1:19" ht="15.95" customHeight="1" x14ac:dyDescent="0.2">
      <c r="A339" s="36"/>
      <c r="B339" s="36"/>
      <c r="C339" s="143" t="s">
        <v>501</v>
      </c>
      <c r="D339" s="36">
        <v>41</v>
      </c>
      <c r="E339" s="36" t="s">
        <v>633</v>
      </c>
      <c r="F339" s="50">
        <v>420</v>
      </c>
      <c r="G339" s="50">
        <v>420</v>
      </c>
      <c r="H339" s="50">
        <v>420</v>
      </c>
      <c r="I339" s="274">
        <v>273</v>
      </c>
      <c r="J339" s="42">
        <f t="shared" si="21"/>
        <v>65</v>
      </c>
      <c r="K339" s="9"/>
    </row>
    <row r="340" spans="1:19" ht="15.95" customHeight="1" x14ac:dyDescent="0.2">
      <c r="A340" s="36"/>
      <c r="B340" s="36"/>
      <c r="C340" s="143" t="s">
        <v>170</v>
      </c>
      <c r="D340" s="36">
        <v>41</v>
      </c>
      <c r="E340" s="36" t="s">
        <v>646</v>
      </c>
      <c r="F340" s="50">
        <v>360</v>
      </c>
      <c r="G340" s="50">
        <v>360</v>
      </c>
      <c r="H340" s="50">
        <v>360</v>
      </c>
      <c r="I340" s="274">
        <v>360</v>
      </c>
      <c r="J340" s="42">
        <f t="shared" si="21"/>
        <v>100</v>
      </c>
      <c r="K340" s="9"/>
    </row>
    <row r="341" spans="1:19" ht="15.95" customHeight="1" x14ac:dyDescent="0.2">
      <c r="A341" s="36"/>
      <c r="B341" s="36"/>
      <c r="C341" s="143" t="s">
        <v>501</v>
      </c>
      <c r="D341" s="36">
        <v>41</v>
      </c>
      <c r="E341" s="36" t="s">
        <v>841</v>
      </c>
      <c r="F341" s="50">
        <v>0</v>
      </c>
      <c r="G341" s="50">
        <v>105</v>
      </c>
      <c r="H341" s="50">
        <v>105</v>
      </c>
      <c r="I341" s="274">
        <v>189</v>
      </c>
      <c r="J341" s="42">
        <f t="shared" si="21"/>
        <v>180</v>
      </c>
      <c r="K341" s="9"/>
    </row>
    <row r="342" spans="1:19" ht="15.95" customHeight="1" x14ac:dyDescent="0.2">
      <c r="A342" s="36"/>
      <c r="B342" s="36"/>
      <c r="C342" s="143">
        <v>633006</v>
      </c>
      <c r="D342" s="36">
        <v>41</v>
      </c>
      <c r="E342" s="208" t="s">
        <v>921</v>
      </c>
      <c r="F342" s="50">
        <v>0</v>
      </c>
      <c r="G342" s="50">
        <v>0</v>
      </c>
      <c r="H342" s="50">
        <v>0</v>
      </c>
      <c r="I342" s="274">
        <v>132.4</v>
      </c>
      <c r="J342" s="42">
        <v>0</v>
      </c>
      <c r="K342" s="9"/>
    </row>
    <row r="343" spans="1:19" ht="15.95" customHeight="1" x14ac:dyDescent="0.2">
      <c r="A343" s="36"/>
      <c r="B343" s="36"/>
      <c r="C343" s="143">
        <v>633006</v>
      </c>
      <c r="D343" s="36">
        <v>41</v>
      </c>
      <c r="E343" s="36" t="s">
        <v>763</v>
      </c>
      <c r="F343" s="50">
        <v>1385</v>
      </c>
      <c r="G343" s="50">
        <v>1385</v>
      </c>
      <c r="H343" s="50">
        <v>1385</v>
      </c>
      <c r="I343" s="274">
        <v>249.81</v>
      </c>
      <c r="J343" s="42">
        <f t="shared" si="21"/>
        <v>18.036823104693141</v>
      </c>
      <c r="K343" s="9"/>
    </row>
    <row r="344" spans="1:19" ht="15.95" customHeight="1" x14ac:dyDescent="0.2">
      <c r="A344" s="38"/>
      <c r="B344" s="38"/>
      <c r="C344" s="144">
        <v>633006</v>
      </c>
      <c r="D344" s="38">
        <v>41</v>
      </c>
      <c r="E344" s="36" t="s">
        <v>711</v>
      </c>
      <c r="F344" s="137">
        <v>28</v>
      </c>
      <c r="G344" s="137">
        <v>32</v>
      </c>
      <c r="H344" s="137">
        <v>32</v>
      </c>
      <c r="I344" s="274">
        <v>68</v>
      </c>
      <c r="J344" s="42">
        <f t="shared" si="21"/>
        <v>212.5</v>
      </c>
      <c r="K344" s="252"/>
    </row>
    <row r="345" spans="1:19" ht="15.95" customHeight="1" x14ac:dyDescent="0.2">
      <c r="A345" s="36"/>
      <c r="B345" s="36"/>
      <c r="C345" s="143" t="s">
        <v>631</v>
      </c>
      <c r="D345" s="36">
        <v>41</v>
      </c>
      <c r="E345" s="36" t="s">
        <v>632</v>
      </c>
      <c r="F345" s="50">
        <v>130</v>
      </c>
      <c r="G345" s="50">
        <v>130</v>
      </c>
      <c r="H345" s="50">
        <v>130</v>
      </c>
      <c r="I345" s="274">
        <v>96.24</v>
      </c>
      <c r="J345" s="42">
        <f t="shared" si="21"/>
        <v>74.030769230769224</v>
      </c>
      <c r="K345" s="9"/>
    </row>
    <row r="346" spans="1:19" ht="15.95" customHeight="1" x14ac:dyDescent="0.2">
      <c r="A346" s="36"/>
      <c r="B346" s="36"/>
      <c r="C346" s="143" t="s">
        <v>567</v>
      </c>
      <c r="D346" s="36">
        <v>41</v>
      </c>
      <c r="E346" s="208" t="s">
        <v>947</v>
      </c>
      <c r="F346" s="50">
        <v>8778</v>
      </c>
      <c r="G346" s="50">
        <v>8778</v>
      </c>
      <c r="H346" s="50">
        <v>8778</v>
      </c>
      <c r="I346" s="274">
        <v>10910.3</v>
      </c>
      <c r="J346" s="42">
        <f t="shared" si="21"/>
        <v>124.29141034404192</v>
      </c>
      <c r="K346" s="9"/>
    </row>
    <row r="347" spans="1:19" ht="15.95" customHeight="1" x14ac:dyDescent="0.2">
      <c r="A347" s="38"/>
      <c r="B347" s="38"/>
      <c r="C347" s="58">
        <v>637004</v>
      </c>
      <c r="D347" s="38">
        <v>41</v>
      </c>
      <c r="E347" s="36" t="s">
        <v>648</v>
      </c>
      <c r="F347" s="137">
        <v>1888</v>
      </c>
      <c r="G347" s="137">
        <v>1888</v>
      </c>
      <c r="H347" s="137">
        <v>1888</v>
      </c>
      <c r="I347" s="274">
        <v>1440</v>
      </c>
      <c r="J347" s="42">
        <f t="shared" si="21"/>
        <v>76.271186440677965</v>
      </c>
      <c r="K347" s="252"/>
    </row>
    <row r="348" spans="1:19" ht="15.95" customHeight="1" x14ac:dyDescent="0.2">
      <c r="A348" s="131" t="s">
        <v>405</v>
      </c>
      <c r="B348" s="36"/>
      <c r="C348" s="57"/>
      <c r="D348" s="36"/>
      <c r="E348" s="40" t="s">
        <v>64</v>
      </c>
      <c r="F348" s="121">
        <f>SUM(F326:F347)</f>
        <v>95520</v>
      </c>
      <c r="G348" s="121">
        <f t="shared" ref="G348:H348" si="22">SUM(G326:G347)</f>
        <v>97389</v>
      </c>
      <c r="H348" s="121">
        <f t="shared" si="22"/>
        <v>97389</v>
      </c>
      <c r="I348" s="262">
        <f>SUM(I326:I347)</f>
        <v>99829.58</v>
      </c>
      <c r="J348" s="42">
        <f t="shared" si="21"/>
        <v>102.50601197260471</v>
      </c>
      <c r="K348" s="122"/>
      <c r="M348" s="33">
        <f>SUM(F348)</f>
        <v>95520</v>
      </c>
      <c r="N348" s="33">
        <f>SUM(G348)</f>
        <v>97389</v>
      </c>
      <c r="O348" s="33">
        <f>SUM(H348)</f>
        <v>97389</v>
      </c>
      <c r="P348" s="33">
        <f>SUM(I348)</f>
        <v>99829.58</v>
      </c>
      <c r="Q348" s="33">
        <f>SUM(J348)</f>
        <v>102.50601197260471</v>
      </c>
      <c r="R348" s="33">
        <f>SUM(I348)</f>
        <v>99829.58</v>
      </c>
      <c r="S348" s="33"/>
    </row>
    <row r="349" spans="1:19" s="10" customFormat="1" ht="15.95" customHeight="1" x14ac:dyDescent="0.2">
      <c r="A349" s="71" t="s">
        <v>306</v>
      </c>
      <c r="B349" s="48"/>
      <c r="C349" s="80"/>
      <c r="D349" s="61"/>
      <c r="E349" s="61"/>
      <c r="F349" s="9"/>
      <c r="G349" s="9"/>
      <c r="H349" s="9"/>
      <c r="I349" s="34"/>
      <c r="J349" s="9"/>
      <c r="K349" s="9"/>
    </row>
    <row r="350" spans="1:19" s="5" customFormat="1" ht="15.95" customHeight="1" x14ac:dyDescent="0.2">
      <c r="A350" s="72"/>
      <c r="B350" s="72" t="s">
        <v>406</v>
      </c>
      <c r="C350" s="87"/>
      <c r="D350" s="88"/>
      <c r="E350" s="72"/>
      <c r="F350" s="9"/>
      <c r="G350" s="9"/>
      <c r="H350" s="9"/>
      <c r="I350" s="34"/>
      <c r="J350" s="9"/>
      <c r="K350" s="9"/>
    </row>
    <row r="351" spans="1:19" ht="15" customHeight="1" x14ac:dyDescent="0.2">
      <c r="A351" s="41"/>
      <c r="B351" s="77" t="s">
        <v>152</v>
      </c>
      <c r="C351" s="59"/>
      <c r="D351" s="47"/>
      <c r="E351" s="47" t="s">
        <v>153</v>
      </c>
      <c r="F351" s="42"/>
      <c r="G351" s="50"/>
      <c r="H351" s="50"/>
      <c r="I351" s="320"/>
      <c r="J351" s="42"/>
      <c r="K351" s="9"/>
    </row>
    <row r="352" spans="1:19" ht="15" customHeight="1" x14ac:dyDescent="0.2">
      <c r="A352" s="131" t="s">
        <v>407</v>
      </c>
      <c r="B352" s="49"/>
      <c r="C352" s="57">
        <v>632001</v>
      </c>
      <c r="D352" s="36">
        <v>41</v>
      </c>
      <c r="E352" s="36" t="s">
        <v>490</v>
      </c>
      <c r="F352" s="50">
        <v>191</v>
      </c>
      <c r="G352" s="50">
        <v>191</v>
      </c>
      <c r="H352" s="50">
        <v>191</v>
      </c>
      <c r="I352" s="320">
        <v>171.13</v>
      </c>
      <c r="J352" s="42">
        <f t="shared" si="21"/>
        <v>89.596858638743441</v>
      </c>
      <c r="K352" s="9"/>
    </row>
    <row r="353" spans="1:11" ht="15" customHeight="1" x14ac:dyDescent="0.2">
      <c r="A353" s="70"/>
      <c r="B353" s="49"/>
      <c r="C353" s="57">
        <v>635006</v>
      </c>
      <c r="D353" s="36">
        <v>41</v>
      </c>
      <c r="E353" s="36" t="s">
        <v>489</v>
      </c>
      <c r="F353" s="50">
        <v>1472</v>
      </c>
      <c r="G353" s="50">
        <v>1472</v>
      </c>
      <c r="H353" s="50">
        <v>1472</v>
      </c>
      <c r="I353" s="321">
        <v>1335.29</v>
      </c>
      <c r="J353" s="42">
        <f t="shared" si="21"/>
        <v>90.712635869565219</v>
      </c>
      <c r="K353" s="9"/>
    </row>
    <row r="354" spans="1:11" ht="15" customHeight="1" x14ac:dyDescent="0.2">
      <c r="A354" s="70"/>
      <c r="B354" s="49"/>
      <c r="C354" s="143" t="s">
        <v>44</v>
      </c>
      <c r="D354" s="36">
        <v>41</v>
      </c>
      <c r="E354" s="36" t="s">
        <v>842</v>
      </c>
      <c r="F354" s="50">
        <v>200</v>
      </c>
      <c r="G354" s="50">
        <v>600</v>
      </c>
      <c r="H354" s="50">
        <v>600</v>
      </c>
      <c r="I354" s="321">
        <v>610.79999999999995</v>
      </c>
      <c r="J354" s="42">
        <f t="shared" si="21"/>
        <v>101.8</v>
      </c>
      <c r="K354" s="9"/>
    </row>
    <row r="355" spans="1:11" ht="15" customHeight="1" x14ac:dyDescent="0.2">
      <c r="A355" s="70"/>
      <c r="B355" s="49"/>
      <c r="C355" s="143" t="s">
        <v>98</v>
      </c>
      <c r="D355" s="36">
        <v>41</v>
      </c>
      <c r="E355" s="36" t="s">
        <v>634</v>
      </c>
      <c r="F355" s="50">
        <v>3191</v>
      </c>
      <c r="G355" s="50">
        <v>4115</v>
      </c>
      <c r="H355" s="50">
        <v>4115</v>
      </c>
      <c r="I355" s="321">
        <v>4155.9799999999996</v>
      </c>
      <c r="J355" s="42">
        <f t="shared" si="21"/>
        <v>100.99586877278249</v>
      </c>
      <c r="K355" s="9"/>
    </row>
    <row r="356" spans="1:11" ht="15" customHeight="1" x14ac:dyDescent="0.2">
      <c r="A356" s="70"/>
      <c r="B356" s="49"/>
      <c r="C356" s="143" t="s">
        <v>540</v>
      </c>
      <c r="D356" s="36">
        <v>41</v>
      </c>
      <c r="E356" s="36" t="s">
        <v>635</v>
      </c>
      <c r="F356" s="50">
        <v>320</v>
      </c>
      <c r="G356" s="50">
        <v>320</v>
      </c>
      <c r="H356" s="50">
        <v>320</v>
      </c>
      <c r="I356" s="321">
        <v>246.96</v>
      </c>
      <c r="J356" s="42">
        <f t="shared" si="21"/>
        <v>77.175000000000011</v>
      </c>
      <c r="K356" s="9"/>
    </row>
    <row r="357" spans="1:11" ht="15" customHeight="1" x14ac:dyDescent="0.2">
      <c r="A357" s="70"/>
      <c r="B357" s="49"/>
      <c r="C357" s="143">
        <v>634004</v>
      </c>
      <c r="D357" s="36">
        <v>41</v>
      </c>
      <c r="E357" s="36" t="s">
        <v>541</v>
      </c>
      <c r="F357" s="50">
        <v>741</v>
      </c>
      <c r="G357" s="50">
        <v>741</v>
      </c>
      <c r="H357" s="50">
        <v>741</v>
      </c>
      <c r="I357" s="321">
        <v>649.79999999999995</v>
      </c>
      <c r="J357" s="42">
        <f t="shared" si="21"/>
        <v>87.692307692307693</v>
      </c>
      <c r="K357" s="9"/>
    </row>
    <row r="358" spans="1:11" ht="15" customHeight="1" x14ac:dyDescent="0.2">
      <c r="A358" s="70"/>
      <c r="B358" s="49"/>
      <c r="C358" s="143">
        <v>637005</v>
      </c>
      <c r="D358" s="36">
        <v>41</v>
      </c>
      <c r="E358" s="147" t="s">
        <v>740</v>
      </c>
      <c r="F358" s="50">
        <v>16000</v>
      </c>
      <c r="G358" s="50">
        <v>20000</v>
      </c>
      <c r="H358" s="50">
        <v>20000</v>
      </c>
      <c r="I358" s="321">
        <v>15262.73</v>
      </c>
      <c r="J358" s="42">
        <f t="shared" si="21"/>
        <v>76.313649999999996</v>
      </c>
      <c r="K358" s="9"/>
    </row>
    <row r="359" spans="1:11" ht="15" customHeight="1" x14ac:dyDescent="0.2">
      <c r="A359" s="70"/>
      <c r="B359" s="49"/>
      <c r="C359" s="143">
        <v>633016</v>
      </c>
      <c r="D359" s="36">
        <v>41</v>
      </c>
      <c r="E359" s="147" t="s">
        <v>925</v>
      </c>
      <c r="F359" s="50">
        <v>0</v>
      </c>
      <c r="G359" s="50">
        <v>0</v>
      </c>
      <c r="H359" s="50">
        <v>0</v>
      </c>
      <c r="I359" s="321">
        <v>520.65</v>
      </c>
      <c r="J359" s="42">
        <v>0</v>
      </c>
      <c r="K359" s="9"/>
    </row>
    <row r="360" spans="1:11" ht="15" customHeight="1" x14ac:dyDescent="0.2">
      <c r="A360" s="70"/>
      <c r="B360" s="49"/>
      <c r="C360" s="143" t="s">
        <v>42</v>
      </c>
      <c r="D360" s="36">
        <v>41</v>
      </c>
      <c r="E360" s="36" t="s">
        <v>154</v>
      </c>
      <c r="F360" s="50">
        <v>4000</v>
      </c>
      <c r="G360" s="50">
        <v>4000</v>
      </c>
      <c r="H360" s="50">
        <v>4000</v>
      </c>
      <c r="I360" s="321">
        <v>5081.93</v>
      </c>
      <c r="J360" s="42">
        <f t="shared" si="21"/>
        <v>127.04825000000002</v>
      </c>
      <c r="K360" s="9"/>
    </row>
    <row r="361" spans="1:11" ht="15" customHeight="1" x14ac:dyDescent="0.2">
      <c r="A361" s="83"/>
      <c r="B361" s="75"/>
      <c r="C361" s="144" t="s">
        <v>41</v>
      </c>
      <c r="D361" s="38">
        <v>41</v>
      </c>
      <c r="E361" s="38" t="s">
        <v>228</v>
      </c>
      <c r="F361" s="50">
        <v>1924</v>
      </c>
      <c r="G361" s="50">
        <v>1924</v>
      </c>
      <c r="H361" s="50">
        <v>1924</v>
      </c>
      <c r="I361" s="321">
        <v>461.78</v>
      </c>
      <c r="J361" s="42">
        <f t="shared" si="21"/>
        <v>24.0010395010395</v>
      </c>
      <c r="K361" s="9"/>
    </row>
    <row r="362" spans="1:11" ht="15" customHeight="1" x14ac:dyDescent="0.2">
      <c r="A362" s="83"/>
      <c r="B362" s="75"/>
      <c r="C362" s="144" t="s">
        <v>542</v>
      </c>
      <c r="D362" s="38">
        <v>41</v>
      </c>
      <c r="E362" s="38" t="s">
        <v>543</v>
      </c>
      <c r="F362" s="50">
        <v>5</v>
      </c>
      <c r="G362" s="50">
        <v>0</v>
      </c>
      <c r="H362" s="50">
        <v>0</v>
      </c>
      <c r="I362" s="321">
        <v>0</v>
      </c>
      <c r="J362" s="42">
        <v>0</v>
      </c>
      <c r="K362" s="9"/>
    </row>
    <row r="363" spans="1:11" ht="15" customHeight="1" x14ac:dyDescent="0.2">
      <c r="A363" s="83"/>
      <c r="B363" s="75"/>
      <c r="C363" s="144" t="s">
        <v>636</v>
      </c>
      <c r="D363" s="38">
        <v>41</v>
      </c>
      <c r="E363" s="38" t="s">
        <v>637</v>
      </c>
      <c r="F363" s="104">
        <v>536</v>
      </c>
      <c r="G363" s="104">
        <v>536</v>
      </c>
      <c r="H363" s="104">
        <v>536</v>
      </c>
      <c r="I363" s="321">
        <v>21.39</v>
      </c>
      <c r="J363" s="42">
        <f t="shared" si="21"/>
        <v>3.9906716417910451</v>
      </c>
      <c r="K363" s="9"/>
    </row>
    <row r="364" spans="1:11" ht="15" customHeight="1" x14ac:dyDescent="0.2">
      <c r="A364" s="83"/>
      <c r="B364" s="75"/>
      <c r="C364" s="144">
        <v>636002</v>
      </c>
      <c r="D364" s="38">
        <v>41</v>
      </c>
      <c r="E364" s="38" t="s">
        <v>638</v>
      </c>
      <c r="F364" s="104">
        <v>1900</v>
      </c>
      <c r="G364" s="104">
        <v>1900</v>
      </c>
      <c r="H364" s="104">
        <v>1900</v>
      </c>
      <c r="I364" s="321">
        <v>2124</v>
      </c>
      <c r="J364" s="42">
        <f t="shared" si="21"/>
        <v>111.78947368421052</v>
      </c>
      <c r="K364" s="9"/>
    </row>
    <row r="365" spans="1:11" ht="15" customHeight="1" x14ac:dyDescent="0.2">
      <c r="A365" s="83"/>
      <c r="B365" s="75"/>
      <c r="C365" s="58">
        <v>633006</v>
      </c>
      <c r="D365" s="38">
        <v>41</v>
      </c>
      <c r="E365" s="38" t="s">
        <v>719</v>
      </c>
      <c r="F365" s="104">
        <v>2600</v>
      </c>
      <c r="G365" s="104">
        <v>2600</v>
      </c>
      <c r="H365" s="104">
        <v>2600</v>
      </c>
      <c r="I365" s="321">
        <v>1500.78</v>
      </c>
      <c r="J365" s="42">
        <f t="shared" si="21"/>
        <v>57.722307692307695</v>
      </c>
      <c r="K365" s="9"/>
    </row>
    <row r="366" spans="1:11" ht="15" customHeight="1" x14ac:dyDescent="0.2">
      <c r="A366" s="83"/>
      <c r="B366" s="75"/>
      <c r="C366" s="58">
        <v>642014</v>
      </c>
      <c r="D366" s="38">
        <v>41</v>
      </c>
      <c r="E366" s="205" t="s">
        <v>884</v>
      </c>
      <c r="F366" s="104">
        <v>0</v>
      </c>
      <c r="G366" s="104">
        <v>2400</v>
      </c>
      <c r="H366" s="104">
        <v>2400</v>
      </c>
      <c r="I366" s="321">
        <v>2400</v>
      </c>
      <c r="J366" s="42">
        <f t="shared" si="21"/>
        <v>100</v>
      </c>
      <c r="K366" s="9"/>
    </row>
    <row r="367" spans="1:11" ht="15" customHeight="1" x14ac:dyDescent="0.2">
      <c r="A367" s="83"/>
      <c r="B367" s="75"/>
      <c r="C367" s="58">
        <v>637005</v>
      </c>
      <c r="D367" s="38">
        <v>111</v>
      </c>
      <c r="E367" s="38" t="s">
        <v>742</v>
      </c>
      <c r="F367" s="104">
        <v>19350</v>
      </c>
      <c r="G367" s="104">
        <v>12000</v>
      </c>
      <c r="H367" s="104">
        <v>12000</v>
      </c>
      <c r="I367" s="321">
        <v>12000</v>
      </c>
      <c r="J367" s="42">
        <f t="shared" si="21"/>
        <v>100</v>
      </c>
      <c r="K367" s="9"/>
    </row>
    <row r="368" spans="1:11" ht="15" customHeight="1" x14ac:dyDescent="0.2">
      <c r="A368" s="70"/>
      <c r="B368" s="36"/>
      <c r="C368" s="57">
        <v>637005</v>
      </c>
      <c r="D368" s="36">
        <v>41</v>
      </c>
      <c r="E368" s="36" t="s">
        <v>843</v>
      </c>
      <c r="F368" s="42">
        <v>2700</v>
      </c>
      <c r="G368" s="42">
        <v>2530</v>
      </c>
      <c r="H368" s="42">
        <v>2530</v>
      </c>
      <c r="I368" s="320">
        <v>3351.01</v>
      </c>
      <c r="J368" s="42">
        <f t="shared" si="21"/>
        <v>132.45098814229252</v>
      </c>
      <c r="K368" s="9"/>
    </row>
    <row r="369" spans="1:19" ht="15" customHeight="1" x14ac:dyDescent="0.2">
      <c r="A369" s="70"/>
      <c r="B369" s="36"/>
      <c r="C369" s="57">
        <v>637005</v>
      </c>
      <c r="D369" s="36" t="s">
        <v>776</v>
      </c>
      <c r="E369" s="36" t="s">
        <v>844</v>
      </c>
      <c r="F369" s="42">
        <v>0</v>
      </c>
      <c r="G369" s="42">
        <v>1000</v>
      </c>
      <c r="H369" s="42">
        <v>1000</v>
      </c>
      <c r="I369" s="320">
        <v>1000</v>
      </c>
      <c r="J369" s="42">
        <f t="shared" si="21"/>
        <v>100</v>
      </c>
      <c r="K369" s="9"/>
    </row>
    <row r="370" spans="1:19" ht="15" customHeight="1" x14ac:dyDescent="0.2">
      <c r="A370" s="70"/>
      <c r="B370" s="36"/>
      <c r="C370" s="57">
        <v>637005</v>
      </c>
      <c r="D370" s="36" t="s">
        <v>776</v>
      </c>
      <c r="E370" s="36" t="s">
        <v>845</v>
      </c>
      <c r="F370" s="42">
        <v>0</v>
      </c>
      <c r="G370" s="42">
        <v>1200</v>
      </c>
      <c r="H370" s="42">
        <v>1200</v>
      </c>
      <c r="I370" s="320">
        <v>1200</v>
      </c>
      <c r="J370" s="42">
        <f t="shared" si="21"/>
        <v>100</v>
      </c>
      <c r="K370" s="9"/>
    </row>
    <row r="371" spans="1:19" ht="15" customHeight="1" x14ac:dyDescent="0.2">
      <c r="A371" s="70"/>
      <c r="B371" s="36"/>
      <c r="C371" s="247">
        <v>633006</v>
      </c>
      <c r="D371" s="45" t="s">
        <v>871</v>
      </c>
      <c r="E371" s="45" t="s">
        <v>873</v>
      </c>
      <c r="F371" s="42">
        <v>0</v>
      </c>
      <c r="G371" s="42">
        <v>300</v>
      </c>
      <c r="H371" s="42">
        <v>300</v>
      </c>
      <c r="I371" s="320">
        <v>300</v>
      </c>
      <c r="J371" s="42">
        <f t="shared" si="21"/>
        <v>100</v>
      </c>
      <c r="K371" s="9"/>
    </row>
    <row r="372" spans="1:19" ht="15" customHeight="1" x14ac:dyDescent="0.2">
      <c r="A372" s="70"/>
      <c r="B372" s="36"/>
      <c r="C372" s="247">
        <v>633004</v>
      </c>
      <c r="D372" s="45">
        <v>41</v>
      </c>
      <c r="E372" s="206" t="s">
        <v>923</v>
      </c>
      <c r="F372" s="50">
        <v>0</v>
      </c>
      <c r="G372" s="50">
        <v>0</v>
      </c>
      <c r="H372" s="50">
        <v>0</v>
      </c>
      <c r="I372" s="320">
        <v>488</v>
      </c>
      <c r="J372" s="42">
        <v>0</v>
      </c>
      <c r="K372" s="9"/>
    </row>
    <row r="373" spans="1:19" ht="15" customHeight="1" x14ac:dyDescent="0.2">
      <c r="A373" s="70"/>
      <c r="B373" s="36"/>
      <c r="C373" s="247">
        <v>633006</v>
      </c>
      <c r="D373" s="45">
        <v>41</v>
      </c>
      <c r="E373" s="206" t="s">
        <v>924</v>
      </c>
      <c r="F373" s="50">
        <v>0</v>
      </c>
      <c r="G373" s="50">
        <v>0</v>
      </c>
      <c r="H373" s="50">
        <v>0</v>
      </c>
      <c r="I373" s="320">
        <v>3750.63</v>
      </c>
      <c r="J373" s="42">
        <v>0</v>
      </c>
      <c r="K373" s="9"/>
    </row>
    <row r="374" spans="1:19" ht="15" customHeight="1" x14ac:dyDescent="0.2">
      <c r="A374" s="131" t="s">
        <v>407</v>
      </c>
      <c r="B374" s="36"/>
      <c r="C374" s="57"/>
      <c r="D374" s="36"/>
      <c r="E374" s="40" t="s">
        <v>64</v>
      </c>
      <c r="F374" s="121">
        <f>SUM(F352:F373)</f>
        <v>55130</v>
      </c>
      <c r="G374" s="121">
        <f>SUM(G352:G373)</f>
        <v>57829</v>
      </c>
      <c r="H374" s="121">
        <f>SUM(H352:H373)</f>
        <v>57829</v>
      </c>
      <c r="I374" s="324">
        <f>SUM(I352:I373)</f>
        <v>56632.86</v>
      </c>
      <c r="J374" s="42">
        <f t="shared" si="21"/>
        <v>97.931591416071512</v>
      </c>
      <c r="K374" s="122"/>
      <c r="M374" s="33">
        <f>SUM(F374)</f>
        <v>55130</v>
      </c>
      <c r="N374" s="33">
        <f>SUM(G374)</f>
        <v>57829</v>
      </c>
      <c r="O374" s="33">
        <f>SUM(H374)</f>
        <v>57829</v>
      </c>
      <c r="P374" s="33">
        <f>SUM(I374)</f>
        <v>56632.86</v>
      </c>
      <c r="Q374" s="33">
        <f>SUM(J374)</f>
        <v>97.931591416071512</v>
      </c>
      <c r="R374" s="33">
        <f>SUM(I374)</f>
        <v>56632.86</v>
      </c>
      <c r="S374" s="33"/>
    </row>
    <row r="375" spans="1:19" s="10" customFormat="1" ht="15.95" customHeight="1" x14ac:dyDescent="0.2">
      <c r="A375" s="48" t="s">
        <v>306</v>
      </c>
      <c r="B375" s="89"/>
      <c r="C375" s="90"/>
      <c r="D375" s="61"/>
      <c r="E375" s="61"/>
      <c r="F375" s="9"/>
      <c r="G375" s="9"/>
      <c r="H375" s="9"/>
      <c r="I375" s="34"/>
      <c r="J375" s="9"/>
      <c r="K375" s="9"/>
    </row>
    <row r="376" spans="1:19" s="5" customFormat="1" ht="15.95" customHeight="1" x14ac:dyDescent="0.2">
      <c r="A376" s="72"/>
      <c r="B376" s="72" t="s">
        <v>408</v>
      </c>
      <c r="C376" s="87"/>
      <c r="D376" s="88"/>
      <c r="E376" s="72"/>
      <c r="F376" s="9"/>
      <c r="G376" s="9"/>
      <c r="H376" s="9"/>
      <c r="I376" s="34"/>
      <c r="J376" s="9"/>
      <c r="K376" s="9"/>
    </row>
    <row r="377" spans="1:19" ht="15.95" customHeight="1" x14ac:dyDescent="0.2">
      <c r="A377" s="41"/>
      <c r="B377" s="47" t="s">
        <v>569</v>
      </c>
      <c r="C377" s="59"/>
      <c r="D377" s="47"/>
      <c r="E377" s="47" t="s">
        <v>155</v>
      </c>
      <c r="F377" s="42"/>
      <c r="G377" s="42"/>
      <c r="H377" s="42"/>
      <c r="I377" s="320"/>
      <c r="J377" s="42"/>
      <c r="K377" s="9"/>
    </row>
    <row r="378" spans="1:19" ht="15.95" customHeight="1" x14ac:dyDescent="0.2">
      <c r="A378" s="131" t="s">
        <v>423</v>
      </c>
      <c r="B378" s="49"/>
      <c r="C378" s="57">
        <v>633016</v>
      </c>
      <c r="D378" s="36">
        <v>41</v>
      </c>
      <c r="E378" s="36" t="s">
        <v>544</v>
      </c>
      <c r="F378" s="50">
        <v>200</v>
      </c>
      <c r="G378" s="50">
        <v>200</v>
      </c>
      <c r="H378" s="50">
        <v>200</v>
      </c>
      <c r="I378" s="321">
        <v>199.63</v>
      </c>
      <c r="J378" s="42">
        <f t="shared" si="21"/>
        <v>99.814999999999998</v>
      </c>
      <c r="K378" s="9"/>
    </row>
    <row r="379" spans="1:19" ht="15.95" customHeight="1" x14ac:dyDescent="0.2">
      <c r="A379" s="36"/>
      <c r="B379" s="49"/>
      <c r="C379" s="57">
        <v>637027</v>
      </c>
      <c r="D379" s="36">
        <v>41</v>
      </c>
      <c r="E379" s="208" t="s">
        <v>948</v>
      </c>
      <c r="F379" s="50">
        <v>90</v>
      </c>
      <c r="G379" s="50">
        <v>90</v>
      </c>
      <c r="H379" s="50">
        <v>90</v>
      </c>
      <c r="I379" s="321">
        <v>0</v>
      </c>
      <c r="J379" s="42">
        <f t="shared" si="21"/>
        <v>0</v>
      </c>
      <c r="K379" s="9"/>
    </row>
    <row r="380" spans="1:19" ht="15.95" customHeight="1" x14ac:dyDescent="0.2">
      <c r="A380" s="36"/>
      <c r="B380" s="49"/>
      <c r="C380" s="57">
        <v>621</v>
      </c>
      <c r="D380" s="36">
        <v>41</v>
      </c>
      <c r="E380" s="36" t="s">
        <v>708</v>
      </c>
      <c r="F380" s="50">
        <v>25</v>
      </c>
      <c r="G380" s="50">
        <v>25</v>
      </c>
      <c r="H380" s="50">
        <v>25</v>
      </c>
      <c r="I380" s="321">
        <v>0</v>
      </c>
      <c r="J380" s="42">
        <f t="shared" si="21"/>
        <v>0</v>
      </c>
      <c r="K380" s="9"/>
    </row>
    <row r="381" spans="1:19" ht="15.95" customHeight="1" x14ac:dyDescent="0.2">
      <c r="A381" s="131" t="s">
        <v>423</v>
      </c>
      <c r="B381" s="36"/>
      <c r="C381" s="57"/>
      <c r="D381" s="36"/>
      <c r="E381" s="40" t="s">
        <v>64</v>
      </c>
      <c r="F381" s="121">
        <f>SUM(F378:F380)</f>
        <v>315</v>
      </c>
      <c r="G381" s="121">
        <f t="shared" ref="G381:H381" si="23">SUM(G378:G380)</f>
        <v>315</v>
      </c>
      <c r="H381" s="121">
        <f t="shared" si="23"/>
        <v>315</v>
      </c>
      <c r="I381" s="323">
        <f>SUM(I378:I380)</f>
        <v>199.63</v>
      </c>
      <c r="J381" s="42">
        <f t="shared" si="21"/>
        <v>63.374603174603173</v>
      </c>
      <c r="K381" s="122"/>
      <c r="M381" s="33">
        <f>SUM(F381)</f>
        <v>315</v>
      </c>
      <c r="N381" s="33">
        <f>SUM(G381)</f>
        <v>315</v>
      </c>
      <c r="O381" s="33">
        <f>SUM(H381)</f>
        <v>315</v>
      </c>
      <c r="P381" s="33">
        <f>SUM(I381)</f>
        <v>199.63</v>
      </c>
      <c r="Q381" s="33">
        <f>SUM(J381)</f>
        <v>63.374603174603173</v>
      </c>
      <c r="R381" s="33">
        <f>SUM(I381)</f>
        <v>199.63</v>
      </c>
      <c r="S381" s="33"/>
    </row>
    <row r="382" spans="1:19" s="10" customFormat="1" ht="15.95" customHeight="1" x14ac:dyDescent="0.2">
      <c r="A382" s="48" t="s">
        <v>312</v>
      </c>
      <c r="B382" s="61"/>
      <c r="C382" s="60"/>
      <c r="D382" s="61"/>
      <c r="E382" s="61"/>
      <c r="F382" s="9"/>
      <c r="G382" s="9"/>
      <c r="H382" s="9"/>
      <c r="I382" s="34"/>
      <c r="J382" s="9"/>
      <c r="K382" s="9"/>
    </row>
    <row r="383" spans="1:19" s="8" customFormat="1" ht="15.95" customHeight="1" x14ac:dyDescent="0.2">
      <c r="A383" s="64" t="s">
        <v>429</v>
      </c>
      <c r="B383" s="72" t="s">
        <v>444</v>
      </c>
      <c r="C383" s="73"/>
      <c r="D383" s="64"/>
      <c r="E383" s="64"/>
      <c r="F383" s="9"/>
      <c r="G383" s="9"/>
      <c r="H383" s="9"/>
      <c r="I383" s="34"/>
      <c r="J383" s="9"/>
      <c r="K383" s="9"/>
    </row>
    <row r="384" spans="1:19" ht="15.95" customHeight="1" x14ac:dyDescent="0.2">
      <c r="A384" s="41"/>
      <c r="B384" s="77" t="s">
        <v>156</v>
      </c>
      <c r="C384" s="59"/>
      <c r="D384" s="47"/>
      <c r="E384" s="47" t="s">
        <v>157</v>
      </c>
      <c r="F384" s="42"/>
      <c r="G384" s="50"/>
      <c r="H384" s="50"/>
      <c r="I384" s="320"/>
      <c r="J384" s="42"/>
      <c r="K384" s="9"/>
    </row>
    <row r="385" spans="1:19" ht="15.95" customHeight="1" x14ac:dyDescent="0.2">
      <c r="A385" s="70" t="s">
        <v>313</v>
      </c>
      <c r="B385" s="49"/>
      <c r="C385" s="57">
        <v>632001</v>
      </c>
      <c r="D385" s="36">
        <v>41</v>
      </c>
      <c r="E385" s="36" t="s">
        <v>158</v>
      </c>
      <c r="F385" s="50">
        <v>2898</v>
      </c>
      <c r="G385" s="50">
        <v>2183</v>
      </c>
      <c r="H385" s="50">
        <v>2183</v>
      </c>
      <c r="I385" s="320">
        <v>2182.8000000000002</v>
      </c>
      <c r="J385" s="42">
        <f t="shared" si="21"/>
        <v>99.990838295923041</v>
      </c>
      <c r="K385" s="9"/>
    </row>
    <row r="386" spans="1:19" ht="15.95" customHeight="1" x14ac:dyDescent="0.2">
      <c r="A386" s="70"/>
      <c r="B386" s="49"/>
      <c r="C386" s="57">
        <v>632003</v>
      </c>
      <c r="D386" s="36">
        <v>41</v>
      </c>
      <c r="E386" s="36" t="s">
        <v>159</v>
      </c>
      <c r="F386" s="50">
        <v>470</v>
      </c>
      <c r="G386" s="50">
        <v>470</v>
      </c>
      <c r="H386" s="50">
        <v>470</v>
      </c>
      <c r="I386" s="321">
        <v>437.74</v>
      </c>
      <c r="J386" s="42">
        <f t="shared" si="21"/>
        <v>93.136170212765961</v>
      </c>
      <c r="K386" s="9"/>
    </row>
    <row r="387" spans="1:19" ht="15.95" customHeight="1" x14ac:dyDescent="0.2">
      <c r="A387" s="36"/>
      <c r="B387" s="36"/>
      <c r="C387" s="57">
        <v>635005</v>
      </c>
      <c r="D387" s="36">
        <v>41</v>
      </c>
      <c r="E387" s="36" t="s">
        <v>160</v>
      </c>
      <c r="F387" s="50">
        <v>9000</v>
      </c>
      <c r="G387" s="50">
        <v>9000</v>
      </c>
      <c r="H387" s="50">
        <v>9000</v>
      </c>
      <c r="I387" s="321">
        <v>2921.5</v>
      </c>
      <c r="J387" s="42">
        <f t="shared" si="21"/>
        <v>32.461111111111116</v>
      </c>
      <c r="K387" s="9"/>
    </row>
    <row r="388" spans="1:19" ht="15.95" customHeight="1" x14ac:dyDescent="0.2">
      <c r="A388" s="70" t="s">
        <v>313</v>
      </c>
      <c r="B388" s="36"/>
      <c r="C388" s="57"/>
      <c r="D388" s="36"/>
      <c r="E388" s="40" t="s">
        <v>64</v>
      </c>
      <c r="F388" s="121">
        <f>SUM(F385:F387)</f>
        <v>12368</v>
      </c>
      <c r="G388" s="121">
        <f t="shared" ref="G388:H388" si="24">SUM(G385:G387)</f>
        <v>11653</v>
      </c>
      <c r="H388" s="121">
        <f t="shared" si="24"/>
        <v>11653</v>
      </c>
      <c r="I388" s="323">
        <f>SUM(I385:I387)</f>
        <v>5542.04</v>
      </c>
      <c r="J388" s="42">
        <f t="shared" si="21"/>
        <v>47.558911868188446</v>
      </c>
      <c r="K388" s="122"/>
      <c r="M388" s="33">
        <f>SUM(F388)</f>
        <v>12368</v>
      </c>
      <c r="N388" s="33">
        <f>SUM(G388)</f>
        <v>11653</v>
      </c>
      <c r="O388" s="33">
        <f>SUM(H388)</f>
        <v>11653</v>
      </c>
      <c r="P388" s="33">
        <f>SUM(I388)</f>
        <v>5542.04</v>
      </c>
      <c r="Q388" s="33">
        <f>SUM(J388)</f>
        <v>47.558911868188446</v>
      </c>
      <c r="R388" s="33">
        <f>SUM(I388)</f>
        <v>5542.04</v>
      </c>
      <c r="S388" s="33"/>
    </row>
    <row r="389" spans="1:19" s="10" customFormat="1" ht="15.95" customHeight="1" x14ac:dyDescent="0.2">
      <c r="A389" s="48" t="s">
        <v>297</v>
      </c>
      <c r="B389" s="48"/>
      <c r="C389" s="80"/>
      <c r="D389" s="48"/>
      <c r="E389" s="48"/>
      <c r="F389" s="9"/>
      <c r="G389" s="9"/>
      <c r="H389" s="9"/>
      <c r="I389" s="322"/>
      <c r="J389" s="9"/>
      <c r="K389" s="9"/>
    </row>
    <row r="390" spans="1:19" s="8" customFormat="1" ht="15.95" customHeight="1" x14ac:dyDescent="0.2">
      <c r="A390" s="72" t="s">
        <v>445</v>
      </c>
      <c r="B390" s="72" t="s">
        <v>446</v>
      </c>
      <c r="C390" s="91"/>
      <c r="D390" s="72"/>
      <c r="E390" s="72"/>
      <c r="F390" s="9"/>
      <c r="G390" s="9"/>
      <c r="H390" s="9"/>
      <c r="I390" s="34"/>
      <c r="J390" s="9"/>
      <c r="K390" s="9"/>
    </row>
    <row r="391" spans="1:19" ht="15.95" customHeight="1" x14ac:dyDescent="0.2">
      <c r="A391" s="41"/>
      <c r="B391" s="77" t="s">
        <v>161</v>
      </c>
      <c r="C391" s="59"/>
      <c r="D391" s="47"/>
      <c r="E391" s="47" t="s">
        <v>162</v>
      </c>
      <c r="F391" s="42"/>
      <c r="G391" s="42"/>
      <c r="H391" s="42"/>
      <c r="I391" s="273"/>
      <c r="J391" s="42"/>
      <c r="K391" s="9"/>
    </row>
    <row r="392" spans="1:19" ht="15.95" customHeight="1" x14ac:dyDescent="0.2">
      <c r="A392" s="70" t="s">
        <v>409</v>
      </c>
      <c r="B392" s="49"/>
      <c r="C392" s="143" t="s">
        <v>163</v>
      </c>
      <c r="D392" s="36">
        <v>41</v>
      </c>
      <c r="E392" s="36" t="s">
        <v>164</v>
      </c>
      <c r="F392" s="42">
        <v>82</v>
      </c>
      <c r="G392" s="42">
        <v>163</v>
      </c>
      <c r="H392" s="42">
        <v>163</v>
      </c>
      <c r="I392" s="274">
        <v>162.88</v>
      </c>
      <c r="J392" s="42">
        <f t="shared" si="21"/>
        <v>99.926380368098151</v>
      </c>
      <c r="K392" s="9"/>
    </row>
    <row r="393" spans="1:19" ht="15.95" customHeight="1" x14ac:dyDescent="0.2">
      <c r="A393" s="36"/>
      <c r="B393" s="49"/>
      <c r="C393" s="143" t="s">
        <v>165</v>
      </c>
      <c r="D393" s="36">
        <v>41</v>
      </c>
      <c r="E393" s="36" t="s">
        <v>639</v>
      </c>
      <c r="F393" s="42">
        <v>150</v>
      </c>
      <c r="G393" s="42">
        <v>158</v>
      </c>
      <c r="H393" s="42">
        <v>158</v>
      </c>
      <c r="I393" s="274">
        <v>158</v>
      </c>
      <c r="J393" s="42">
        <f t="shared" si="21"/>
        <v>100</v>
      </c>
      <c r="K393" s="9"/>
    </row>
    <row r="394" spans="1:19" ht="15.95" customHeight="1" x14ac:dyDescent="0.2">
      <c r="A394" s="36"/>
      <c r="B394" s="49"/>
      <c r="C394" s="143">
        <v>642006</v>
      </c>
      <c r="D394" s="36">
        <v>41</v>
      </c>
      <c r="E394" s="36" t="s">
        <v>166</v>
      </c>
      <c r="F394" s="42">
        <v>1093</v>
      </c>
      <c r="G394" s="42">
        <v>5151</v>
      </c>
      <c r="H394" s="42">
        <v>5151</v>
      </c>
      <c r="I394" s="274">
        <v>5151.08</v>
      </c>
      <c r="J394" s="42">
        <f t="shared" si="21"/>
        <v>100.00155309648613</v>
      </c>
      <c r="K394" s="9"/>
    </row>
    <row r="395" spans="1:19" ht="15.95" customHeight="1" x14ac:dyDescent="0.2">
      <c r="A395" s="36"/>
      <c r="B395" s="49"/>
      <c r="C395" s="143" t="s">
        <v>167</v>
      </c>
      <c r="D395" s="36">
        <v>41</v>
      </c>
      <c r="E395" s="208" t="s">
        <v>926</v>
      </c>
      <c r="F395" s="42">
        <v>1352</v>
      </c>
      <c r="G395" s="42">
        <v>0</v>
      </c>
      <c r="H395" s="42">
        <v>0</v>
      </c>
      <c r="I395" s="274">
        <v>1352.01</v>
      </c>
      <c r="J395" s="42">
        <v>0</v>
      </c>
      <c r="K395" s="9"/>
    </row>
    <row r="396" spans="1:19" ht="15.95" customHeight="1" x14ac:dyDescent="0.2">
      <c r="A396" s="70" t="s">
        <v>409</v>
      </c>
      <c r="B396" s="36"/>
      <c r="C396" s="57"/>
      <c r="D396" s="36"/>
      <c r="E396" s="40" t="s">
        <v>64</v>
      </c>
      <c r="F396" s="103">
        <f>SUM(F392:F395)</f>
        <v>2677</v>
      </c>
      <c r="G396" s="103">
        <f t="shared" ref="G396:H396" si="25">SUM(G392:G395)</f>
        <v>5472</v>
      </c>
      <c r="H396" s="103">
        <f t="shared" si="25"/>
        <v>5472</v>
      </c>
      <c r="I396" s="262">
        <f>SUM(I392:I395)</f>
        <v>6823.97</v>
      </c>
      <c r="J396" s="42">
        <f t="shared" si="21"/>
        <v>124.70705409356727</v>
      </c>
      <c r="K396" s="122"/>
      <c r="M396" s="33">
        <f>SUM(F396)</f>
        <v>2677</v>
      </c>
      <c r="N396" s="33">
        <f>SUM(G396)</f>
        <v>5472</v>
      </c>
      <c r="O396" s="33">
        <f>SUM(H396)</f>
        <v>5472</v>
      </c>
      <c r="P396" s="33">
        <f>SUM(I396)</f>
        <v>6823.97</v>
      </c>
      <c r="Q396" s="33">
        <f>SUM(J396)</f>
        <v>124.70705409356727</v>
      </c>
      <c r="R396" s="33">
        <f>SUM(I396)</f>
        <v>6823.97</v>
      </c>
      <c r="S396" s="33"/>
    </row>
    <row r="397" spans="1:19" s="10" customFormat="1" ht="15.95" customHeight="1" x14ac:dyDescent="0.2">
      <c r="A397" s="48" t="s">
        <v>314</v>
      </c>
      <c r="B397" s="61"/>
      <c r="C397" s="60"/>
      <c r="D397" s="61"/>
      <c r="E397" s="61"/>
      <c r="F397" s="9"/>
      <c r="G397" s="9"/>
      <c r="H397" s="9"/>
      <c r="I397" s="34"/>
      <c r="J397" s="9"/>
      <c r="K397" s="9"/>
    </row>
    <row r="398" spans="1:19" s="8" customFormat="1" ht="15.95" customHeight="1" x14ac:dyDescent="0.2">
      <c r="A398" s="64" t="s">
        <v>429</v>
      </c>
      <c r="B398" s="72" t="s">
        <v>447</v>
      </c>
      <c r="C398" s="73"/>
      <c r="D398" s="64"/>
      <c r="E398" s="64"/>
      <c r="F398" s="9"/>
      <c r="G398" s="9"/>
      <c r="H398" s="9"/>
      <c r="I398" s="34"/>
      <c r="J398" s="9"/>
      <c r="K398" s="9"/>
    </row>
    <row r="399" spans="1:19" ht="15.95" customHeight="1" x14ac:dyDescent="0.2">
      <c r="A399" s="41"/>
      <c r="B399" s="77" t="s">
        <v>168</v>
      </c>
      <c r="C399" s="59"/>
      <c r="D399" s="47"/>
      <c r="E399" s="47" t="s">
        <v>169</v>
      </c>
      <c r="F399" s="42"/>
      <c r="G399" s="50"/>
      <c r="H399" s="50"/>
      <c r="I399" s="320"/>
      <c r="J399" s="42"/>
      <c r="K399" s="9"/>
    </row>
    <row r="400" spans="1:19" ht="15.95" customHeight="1" x14ac:dyDescent="0.2">
      <c r="A400" s="70" t="s">
        <v>380</v>
      </c>
      <c r="B400" s="44" t="s">
        <v>168</v>
      </c>
      <c r="C400" s="57">
        <v>611.63300000000004</v>
      </c>
      <c r="D400" s="36">
        <v>41</v>
      </c>
      <c r="E400" s="36" t="s">
        <v>344</v>
      </c>
      <c r="F400" s="50">
        <v>195266</v>
      </c>
      <c r="G400" s="202">
        <v>200591</v>
      </c>
      <c r="H400" s="202">
        <v>200591</v>
      </c>
      <c r="I400" s="320">
        <v>200591</v>
      </c>
      <c r="J400" s="42">
        <f t="shared" ref="J400:J461" si="26">SUM(I400/H400)*100</f>
        <v>100</v>
      </c>
      <c r="K400" s="253"/>
    </row>
    <row r="401" spans="1:19" ht="15.95" customHeight="1" x14ac:dyDescent="0.2">
      <c r="A401" s="70" t="s">
        <v>380</v>
      </c>
      <c r="B401" s="77" t="s">
        <v>168</v>
      </c>
      <c r="C401" s="36">
        <v>630</v>
      </c>
      <c r="D401" s="45">
        <v>111</v>
      </c>
      <c r="E401" s="36" t="s">
        <v>341</v>
      </c>
      <c r="F401" s="50">
        <v>5800</v>
      </c>
      <c r="G401" s="50">
        <v>5709</v>
      </c>
      <c r="H401" s="50">
        <v>5709</v>
      </c>
      <c r="I401" s="321">
        <v>5709</v>
      </c>
      <c r="J401" s="42">
        <f t="shared" si="26"/>
        <v>100</v>
      </c>
      <c r="K401" s="9"/>
    </row>
    <row r="402" spans="1:19" ht="15.95" customHeight="1" x14ac:dyDescent="0.2">
      <c r="A402" s="70"/>
      <c r="B402" s="77"/>
      <c r="C402" s="36">
        <v>630</v>
      </c>
      <c r="D402" s="45">
        <v>111</v>
      </c>
      <c r="E402" s="36" t="s">
        <v>662</v>
      </c>
      <c r="F402" s="50">
        <v>0</v>
      </c>
      <c r="G402" s="50">
        <v>0</v>
      </c>
      <c r="H402" s="50">
        <v>0</v>
      </c>
      <c r="I402" s="321">
        <v>0</v>
      </c>
      <c r="J402" s="42">
        <v>0</v>
      </c>
      <c r="K402" s="9"/>
    </row>
    <row r="403" spans="1:19" ht="15.95" customHeight="1" x14ac:dyDescent="0.2">
      <c r="A403" s="70"/>
      <c r="B403" s="77"/>
      <c r="C403" s="36">
        <v>637005</v>
      </c>
      <c r="D403" s="206" t="s">
        <v>874</v>
      </c>
      <c r="E403" s="36" t="s">
        <v>721</v>
      </c>
      <c r="F403" s="50">
        <v>0</v>
      </c>
      <c r="G403" s="50">
        <v>5517</v>
      </c>
      <c r="H403" s="50">
        <v>5517</v>
      </c>
      <c r="I403" s="321">
        <v>5904.96</v>
      </c>
      <c r="J403" s="42">
        <f t="shared" si="26"/>
        <v>107.0320826536161</v>
      </c>
      <c r="K403" s="9"/>
    </row>
    <row r="404" spans="1:19" ht="15.95" customHeight="1" x14ac:dyDescent="0.2">
      <c r="A404" s="70"/>
      <c r="B404" s="77"/>
      <c r="C404" s="36">
        <v>637005</v>
      </c>
      <c r="D404" s="45">
        <v>41</v>
      </c>
      <c r="E404" s="36" t="s">
        <v>722</v>
      </c>
      <c r="F404" s="50">
        <v>0</v>
      </c>
      <c r="G404" s="50">
        <v>572</v>
      </c>
      <c r="H404" s="50">
        <v>572</v>
      </c>
      <c r="I404" s="321">
        <v>616.79</v>
      </c>
      <c r="J404" s="42">
        <f t="shared" si="26"/>
        <v>107.83041958041957</v>
      </c>
      <c r="K404" s="9"/>
    </row>
    <row r="405" spans="1:19" ht="15.95" customHeight="1" x14ac:dyDescent="0.2">
      <c r="A405" s="70"/>
      <c r="B405" s="77"/>
      <c r="C405" s="36">
        <v>637005</v>
      </c>
      <c r="D405" s="45">
        <v>41</v>
      </c>
      <c r="E405" s="208" t="s">
        <v>927</v>
      </c>
      <c r="F405" s="50"/>
      <c r="G405" s="50"/>
      <c r="H405" s="50"/>
      <c r="I405" s="321">
        <v>958.8</v>
      </c>
      <c r="J405" s="42">
        <v>0</v>
      </c>
      <c r="K405" s="9"/>
    </row>
    <row r="406" spans="1:19" ht="15.95" customHeight="1" x14ac:dyDescent="0.2">
      <c r="A406" s="70"/>
      <c r="B406" s="77"/>
      <c r="C406" s="36">
        <v>637005</v>
      </c>
      <c r="D406" s="45">
        <v>41</v>
      </c>
      <c r="E406" s="36" t="s">
        <v>867</v>
      </c>
      <c r="F406" s="50">
        <v>0</v>
      </c>
      <c r="G406" s="50">
        <v>4517</v>
      </c>
      <c r="H406" s="50">
        <v>4517</v>
      </c>
      <c r="I406" s="321">
        <v>2250</v>
      </c>
      <c r="J406" s="42">
        <f t="shared" si="26"/>
        <v>49.811822005756035</v>
      </c>
      <c r="K406" s="9"/>
    </row>
    <row r="407" spans="1:19" ht="15.95" customHeight="1" x14ac:dyDescent="0.2">
      <c r="A407" s="70"/>
      <c r="B407" s="77"/>
      <c r="C407" s="36">
        <v>637005</v>
      </c>
      <c r="D407" s="45">
        <v>41</v>
      </c>
      <c r="E407" s="36" t="s">
        <v>861</v>
      </c>
      <c r="F407" s="50">
        <v>0</v>
      </c>
      <c r="G407" s="50">
        <v>1500</v>
      </c>
      <c r="H407" s="50">
        <v>1500</v>
      </c>
      <c r="I407" s="321">
        <v>1500</v>
      </c>
      <c r="J407" s="42">
        <f t="shared" si="26"/>
        <v>100</v>
      </c>
      <c r="K407" s="9"/>
    </row>
    <row r="408" spans="1:19" ht="15.95" customHeight="1" x14ac:dyDescent="0.2">
      <c r="A408" s="70"/>
      <c r="B408" s="77"/>
      <c r="C408" s="36">
        <v>637015</v>
      </c>
      <c r="D408" s="45">
        <v>41</v>
      </c>
      <c r="E408" s="36" t="s">
        <v>863</v>
      </c>
      <c r="F408" s="50">
        <v>0</v>
      </c>
      <c r="G408" s="50">
        <v>359</v>
      </c>
      <c r="H408" s="50">
        <v>359</v>
      </c>
      <c r="I408" s="321">
        <v>358.82</v>
      </c>
      <c r="J408" s="42">
        <f t="shared" si="26"/>
        <v>99.949860724233986</v>
      </c>
      <c r="K408" s="9"/>
    </row>
    <row r="409" spans="1:19" ht="15.95" customHeight="1" x14ac:dyDescent="0.2">
      <c r="A409" s="36"/>
      <c r="B409" s="40" t="s">
        <v>168</v>
      </c>
      <c r="C409" s="70">
        <v>633006</v>
      </c>
      <c r="D409" s="92">
        <v>41</v>
      </c>
      <c r="E409" s="70" t="s">
        <v>340</v>
      </c>
      <c r="F409" s="42">
        <v>9000</v>
      </c>
      <c r="G409" s="42">
        <v>15000</v>
      </c>
      <c r="H409" s="42">
        <v>21395</v>
      </c>
      <c r="I409" s="320">
        <v>21394.81</v>
      </c>
      <c r="J409" s="42">
        <f t="shared" si="26"/>
        <v>99.999111942042546</v>
      </c>
      <c r="K409" s="9"/>
    </row>
    <row r="410" spans="1:19" ht="15.95" customHeight="1" x14ac:dyDescent="0.2">
      <c r="A410" s="70" t="s">
        <v>380</v>
      </c>
      <c r="B410" s="36"/>
      <c r="C410" s="36"/>
      <c r="D410" s="45"/>
      <c r="E410" s="40" t="s">
        <v>64</v>
      </c>
      <c r="F410" s="103">
        <f>SUM(F400:F409)</f>
        <v>210066</v>
      </c>
      <c r="G410" s="103">
        <f t="shared" ref="G410:H410" si="27">SUM(G400:G409)</f>
        <v>233765</v>
      </c>
      <c r="H410" s="103">
        <f t="shared" si="27"/>
        <v>240160</v>
      </c>
      <c r="I410" s="323">
        <f>SUM(I400:I409)</f>
        <v>239284.18</v>
      </c>
      <c r="J410" s="42">
        <f t="shared" si="26"/>
        <v>99.635318121252496</v>
      </c>
      <c r="K410" s="122"/>
      <c r="M410" s="33">
        <f>SUM(F410)</f>
        <v>210066</v>
      </c>
      <c r="N410" s="33">
        <f>SUM(G410)</f>
        <v>233765</v>
      </c>
      <c r="O410" s="33">
        <f>SUM(H410)</f>
        <v>240160</v>
      </c>
      <c r="P410" s="33">
        <f>SUM(I410)</f>
        <v>239284.18</v>
      </c>
      <c r="Q410" s="33">
        <f>SUM(J410)</f>
        <v>99.635318121252496</v>
      </c>
      <c r="R410" s="33">
        <f>SUM(I410)</f>
        <v>239284.18</v>
      </c>
      <c r="S410" s="33"/>
    </row>
    <row r="411" spans="1:19" s="8" customFormat="1" ht="15.95" customHeight="1" x14ac:dyDescent="0.2">
      <c r="A411" s="64" t="s">
        <v>429</v>
      </c>
      <c r="B411" s="72" t="s">
        <v>460</v>
      </c>
      <c r="C411" s="73"/>
      <c r="D411" s="64"/>
      <c r="E411" s="64"/>
      <c r="F411" s="9"/>
      <c r="G411" s="9"/>
      <c r="H411" s="9"/>
      <c r="I411" s="34"/>
      <c r="J411" s="9"/>
      <c r="K411" s="9"/>
    </row>
    <row r="412" spans="1:19" ht="15.95" customHeight="1" x14ac:dyDescent="0.2">
      <c r="A412" s="41"/>
      <c r="B412" s="77" t="s">
        <v>171</v>
      </c>
      <c r="C412" s="59"/>
      <c r="D412" s="47"/>
      <c r="E412" s="47" t="s">
        <v>169</v>
      </c>
      <c r="F412" s="42"/>
      <c r="G412" s="50"/>
      <c r="H412" s="50"/>
      <c r="I412" s="320"/>
      <c r="J412" s="42"/>
      <c r="K412" s="9"/>
    </row>
    <row r="413" spans="1:19" ht="15.95" customHeight="1" x14ac:dyDescent="0.2">
      <c r="A413" s="36"/>
      <c r="B413" s="77" t="s">
        <v>171</v>
      </c>
      <c r="C413" s="57">
        <v>633011</v>
      </c>
      <c r="D413" s="36">
        <v>111</v>
      </c>
      <c r="E413" s="36" t="s">
        <v>642</v>
      </c>
      <c r="F413" s="42">
        <v>2870</v>
      </c>
      <c r="G413" s="50">
        <v>2870</v>
      </c>
      <c r="H413" s="50">
        <v>2870</v>
      </c>
      <c r="I413" s="320">
        <v>2728.32</v>
      </c>
      <c r="J413" s="42">
        <f t="shared" si="26"/>
        <v>95.063414634146355</v>
      </c>
      <c r="K413" s="9"/>
      <c r="L413" s="34"/>
    </row>
    <row r="414" spans="1:19" ht="15.95" customHeight="1" x14ac:dyDescent="0.2">
      <c r="A414" s="70" t="s">
        <v>381</v>
      </c>
      <c r="B414" s="40"/>
      <c r="C414" s="57"/>
      <c r="D414" s="36"/>
      <c r="E414" s="40" t="s">
        <v>64</v>
      </c>
      <c r="F414" s="103">
        <f>SUM(F413)</f>
        <v>2870</v>
      </c>
      <c r="G414" s="103">
        <f t="shared" ref="G414:H414" si="28">SUM(G413)</f>
        <v>2870</v>
      </c>
      <c r="H414" s="103">
        <f t="shared" si="28"/>
        <v>2870</v>
      </c>
      <c r="I414" s="325">
        <f>SUM(I413)</f>
        <v>2728.32</v>
      </c>
      <c r="J414" s="42">
        <f t="shared" si="26"/>
        <v>95.063414634146355</v>
      </c>
      <c r="K414" s="122"/>
      <c r="L414" s="134"/>
      <c r="M414" s="33">
        <f>SUM(F414)</f>
        <v>2870</v>
      </c>
      <c r="N414" s="33">
        <f>SUM(G414)</f>
        <v>2870</v>
      </c>
      <c r="O414" s="33">
        <f>SUM(H414)</f>
        <v>2870</v>
      </c>
      <c r="P414" s="33">
        <f>SUM(I414)</f>
        <v>2728.32</v>
      </c>
      <c r="Q414" s="33">
        <f>SUM(J414)</f>
        <v>95.063414634146355</v>
      </c>
      <c r="R414" s="33">
        <f>SUM(I414)</f>
        <v>2728.32</v>
      </c>
      <c r="S414" s="33"/>
    </row>
    <row r="415" spans="1:19" ht="15.95" customHeight="1" x14ac:dyDescent="0.2">
      <c r="A415" s="70" t="s">
        <v>381</v>
      </c>
      <c r="B415" s="40" t="s">
        <v>171</v>
      </c>
      <c r="C415" s="57">
        <v>611.63300000000004</v>
      </c>
      <c r="D415" s="36">
        <v>111</v>
      </c>
      <c r="E415" s="36" t="s">
        <v>231</v>
      </c>
      <c r="F415" s="125">
        <v>617825</v>
      </c>
      <c r="G415" s="125">
        <v>654511</v>
      </c>
      <c r="H415" s="343">
        <v>674105</v>
      </c>
      <c r="I415" s="321">
        <v>674105</v>
      </c>
      <c r="J415" s="42">
        <f t="shared" si="26"/>
        <v>100</v>
      </c>
      <c r="K415" s="255"/>
      <c r="L415" s="138"/>
    </row>
    <row r="416" spans="1:19" ht="15.95" customHeight="1" x14ac:dyDescent="0.2">
      <c r="A416" s="70" t="s">
        <v>381</v>
      </c>
      <c r="B416" s="40" t="s">
        <v>171</v>
      </c>
      <c r="C416" s="57">
        <v>633</v>
      </c>
      <c r="D416" s="36">
        <v>111</v>
      </c>
      <c r="E416" s="36" t="s">
        <v>235</v>
      </c>
      <c r="F416" s="42">
        <v>26570</v>
      </c>
      <c r="G416" s="42">
        <v>24647</v>
      </c>
      <c r="H416" s="344">
        <v>24136</v>
      </c>
      <c r="I416" s="321">
        <v>24136.26</v>
      </c>
      <c r="J416" s="42">
        <f t="shared" si="26"/>
        <v>100.00107722903546</v>
      </c>
      <c r="K416" s="9"/>
      <c r="L416" s="34"/>
    </row>
    <row r="417" spans="1:19" ht="15.95" customHeight="1" x14ac:dyDescent="0.2">
      <c r="A417" s="70" t="s">
        <v>381</v>
      </c>
      <c r="B417" s="77" t="s">
        <v>171</v>
      </c>
      <c r="C417" s="57">
        <v>633</v>
      </c>
      <c r="D417" s="36">
        <v>111</v>
      </c>
      <c r="E417" s="36" t="s">
        <v>232</v>
      </c>
      <c r="F417" s="42">
        <v>11129</v>
      </c>
      <c r="G417" s="42">
        <v>10426</v>
      </c>
      <c r="H417" s="42">
        <v>10426</v>
      </c>
      <c r="I417" s="321">
        <v>10426</v>
      </c>
      <c r="J417" s="42">
        <f t="shared" si="26"/>
        <v>100</v>
      </c>
      <c r="K417" s="9"/>
      <c r="L417" s="34"/>
    </row>
    <row r="418" spans="1:19" ht="15.95" customHeight="1" x14ac:dyDescent="0.2">
      <c r="A418" s="70"/>
      <c r="B418" s="77" t="s">
        <v>171</v>
      </c>
      <c r="C418" s="57">
        <v>633</v>
      </c>
      <c r="D418" s="36">
        <v>111</v>
      </c>
      <c r="E418" s="36" t="s">
        <v>327</v>
      </c>
      <c r="F418" s="42">
        <v>600</v>
      </c>
      <c r="G418" s="42">
        <v>600</v>
      </c>
      <c r="H418" s="344">
        <v>257</v>
      </c>
      <c r="I418" s="321">
        <v>256.64999999999998</v>
      </c>
      <c r="J418" s="42">
        <f t="shared" si="26"/>
        <v>99.863813229571974</v>
      </c>
      <c r="K418" s="9"/>
      <c r="L418" s="34"/>
    </row>
    <row r="419" spans="1:19" ht="15.95" customHeight="1" x14ac:dyDescent="0.2">
      <c r="A419" s="70"/>
      <c r="B419" s="77" t="s">
        <v>171</v>
      </c>
      <c r="C419" s="57">
        <v>633</v>
      </c>
      <c r="D419" s="36">
        <v>111</v>
      </c>
      <c r="E419" s="36" t="s">
        <v>345</v>
      </c>
      <c r="F419" s="42">
        <v>100</v>
      </c>
      <c r="G419" s="42">
        <v>100</v>
      </c>
      <c r="H419" s="42">
        <v>66</v>
      </c>
      <c r="I419" s="321">
        <v>66.400000000000006</v>
      </c>
      <c r="J419" s="42">
        <f t="shared" si="26"/>
        <v>100.60606060606061</v>
      </c>
      <c r="K419" s="9"/>
      <c r="L419" s="34"/>
    </row>
    <row r="420" spans="1:19" ht="15.95" customHeight="1" x14ac:dyDescent="0.2">
      <c r="A420" s="36"/>
      <c r="B420" s="77" t="s">
        <v>171</v>
      </c>
      <c r="C420" s="36">
        <v>633</v>
      </c>
      <c r="D420" s="36">
        <v>111</v>
      </c>
      <c r="E420" s="36" t="s">
        <v>519</v>
      </c>
      <c r="F420" s="42">
        <v>654</v>
      </c>
      <c r="G420" s="42">
        <v>173</v>
      </c>
      <c r="H420" s="42">
        <v>173</v>
      </c>
      <c r="I420" s="321">
        <v>173</v>
      </c>
      <c r="J420" s="42">
        <f t="shared" si="26"/>
        <v>100</v>
      </c>
      <c r="K420" s="9"/>
      <c r="L420" s="34"/>
    </row>
    <row r="421" spans="1:19" ht="15.95" customHeight="1" x14ac:dyDescent="0.2">
      <c r="A421" s="36"/>
      <c r="B421" s="77" t="s">
        <v>171</v>
      </c>
      <c r="C421" s="36">
        <v>633</v>
      </c>
      <c r="D421" s="36">
        <v>111</v>
      </c>
      <c r="E421" s="36" t="s">
        <v>643</v>
      </c>
      <c r="F421" s="42">
        <v>2153</v>
      </c>
      <c r="G421" s="42">
        <v>146</v>
      </c>
      <c r="H421" s="42">
        <v>146</v>
      </c>
      <c r="I421" s="321">
        <v>146</v>
      </c>
      <c r="J421" s="42">
        <f t="shared" si="26"/>
        <v>100</v>
      </c>
      <c r="K421" s="9"/>
      <c r="L421" s="34"/>
    </row>
    <row r="422" spans="1:19" ht="16.5" customHeight="1" x14ac:dyDescent="0.2">
      <c r="A422" s="36"/>
      <c r="B422" s="40" t="s">
        <v>171</v>
      </c>
      <c r="C422" s="36">
        <v>611</v>
      </c>
      <c r="D422" s="36">
        <v>111</v>
      </c>
      <c r="E422" s="36" t="s">
        <v>644</v>
      </c>
      <c r="F422" s="42">
        <v>4346</v>
      </c>
      <c r="G422" s="42">
        <v>4612</v>
      </c>
      <c r="H422" s="42">
        <v>4612</v>
      </c>
      <c r="I422" s="321">
        <v>4612</v>
      </c>
      <c r="J422" s="42">
        <f t="shared" si="26"/>
        <v>100</v>
      </c>
      <c r="K422" s="9"/>
      <c r="L422" s="34"/>
    </row>
    <row r="423" spans="1:19" ht="17.45" customHeight="1" x14ac:dyDescent="0.2">
      <c r="A423" s="36"/>
      <c r="B423" s="77" t="s">
        <v>171</v>
      </c>
      <c r="C423" s="36">
        <v>611</v>
      </c>
      <c r="D423" s="36">
        <v>111</v>
      </c>
      <c r="E423" s="36" t="s">
        <v>645</v>
      </c>
      <c r="F423" s="42">
        <v>0</v>
      </c>
      <c r="G423" s="42">
        <v>0</v>
      </c>
      <c r="H423" s="42">
        <v>0</v>
      </c>
      <c r="I423" s="321">
        <v>0</v>
      </c>
      <c r="J423" s="42"/>
      <c r="K423" s="9"/>
      <c r="L423" s="3"/>
    </row>
    <row r="424" spans="1:19" ht="17.45" customHeight="1" x14ac:dyDescent="0.2">
      <c r="A424" s="36"/>
      <c r="B424" s="77" t="s">
        <v>171</v>
      </c>
      <c r="C424" s="36">
        <v>633</v>
      </c>
      <c r="D424" s="36">
        <v>111</v>
      </c>
      <c r="E424" s="36" t="s">
        <v>668</v>
      </c>
      <c r="F424" s="42">
        <v>5250</v>
      </c>
      <c r="G424" s="42">
        <v>6450</v>
      </c>
      <c r="H424" s="42">
        <v>6450</v>
      </c>
      <c r="I424" s="321">
        <v>6450</v>
      </c>
      <c r="J424" s="42">
        <f t="shared" si="26"/>
        <v>100</v>
      </c>
      <c r="K424" s="9"/>
      <c r="L424" s="3"/>
    </row>
    <row r="425" spans="1:19" ht="17.45" customHeight="1" x14ac:dyDescent="0.2">
      <c r="A425" s="36"/>
      <c r="B425" s="77" t="s">
        <v>171</v>
      </c>
      <c r="C425" s="36">
        <v>633</v>
      </c>
      <c r="D425" s="36">
        <v>111</v>
      </c>
      <c r="E425" s="36" t="s">
        <v>669</v>
      </c>
      <c r="F425" s="42">
        <v>2800</v>
      </c>
      <c r="G425" s="42">
        <v>3600</v>
      </c>
      <c r="H425" s="42">
        <v>3600</v>
      </c>
      <c r="I425" s="321">
        <v>3600</v>
      </c>
      <c r="J425" s="42">
        <f t="shared" si="26"/>
        <v>100</v>
      </c>
      <c r="K425" s="9"/>
      <c r="L425" s="3"/>
    </row>
    <row r="426" spans="1:19" ht="16.5" customHeight="1" x14ac:dyDescent="0.2">
      <c r="A426" s="70"/>
      <c r="B426" s="77" t="s">
        <v>171</v>
      </c>
      <c r="C426" s="101">
        <v>633006</v>
      </c>
      <c r="D426" s="99">
        <v>41</v>
      </c>
      <c r="E426" s="99" t="s">
        <v>389</v>
      </c>
      <c r="F426" s="42">
        <v>9000</v>
      </c>
      <c r="G426" s="42">
        <v>9000</v>
      </c>
      <c r="H426" s="42">
        <v>11024</v>
      </c>
      <c r="I426" s="321">
        <v>11023.33</v>
      </c>
      <c r="J426" s="42">
        <f t="shared" si="26"/>
        <v>99.993922351233664</v>
      </c>
      <c r="K426" s="9"/>
    </row>
    <row r="427" spans="1:19" ht="15.75" customHeight="1" x14ac:dyDescent="0.2">
      <c r="A427" s="70" t="s">
        <v>381</v>
      </c>
      <c r="B427" s="36"/>
      <c r="C427" s="93"/>
      <c r="D427" s="70"/>
      <c r="E427" s="40" t="s">
        <v>64</v>
      </c>
      <c r="F427" s="103">
        <f>SUM(F415:F426)</f>
        <v>680427</v>
      </c>
      <c r="G427" s="103">
        <f t="shared" ref="G427:H427" si="29">SUM(G415:G426)</f>
        <v>714265</v>
      </c>
      <c r="H427" s="103">
        <f t="shared" si="29"/>
        <v>734995</v>
      </c>
      <c r="I427" s="323">
        <f>SUM(I415:I426)</f>
        <v>734994.64</v>
      </c>
      <c r="J427" s="42">
        <f t="shared" si="26"/>
        <v>99.999951020074974</v>
      </c>
      <c r="K427" s="122"/>
      <c r="M427" s="33">
        <f>SUM(F427)</f>
        <v>680427</v>
      </c>
      <c r="N427" s="33">
        <f>SUM(G427)</f>
        <v>714265</v>
      </c>
      <c r="O427" s="33">
        <f>SUM(H427)</f>
        <v>734995</v>
      </c>
      <c r="P427" s="33">
        <f>SUM(I427)</f>
        <v>734994.64</v>
      </c>
      <c r="Q427" s="33">
        <f>SUM(J427)</f>
        <v>99.999951020074974</v>
      </c>
      <c r="R427" s="33">
        <f>SUM(I427)</f>
        <v>734994.64</v>
      </c>
      <c r="S427" s="33"/>
    </row>
    <row r="428" spans="1:19" s="8" customFormat="1" ht="17.45" customHeight="1" x14ac:dyDescent="0.2">
      <c r="A428" s="64" t="s">
        <v>429</v>
      </c>
      <c r="B428" s="94" t="s">
        <v>461</v>
      </c>
      <c r="C428" s="63"/>
      <c r="D428" s="41"/>
      <c r="E428" s="95"/>
      <c r="F428" s="9"/>
      <c r="G428" s="9"/>
      <c r="H428" s="9"/>
      <c r="I428" s="34"/>
      <c r="J428" s="9"/>
      <c r="K428" s="9"/>
    </row>
    <row r="429" spans="1:19" ht="15.75" customHeight="1" x14ac:dyDescent="0.2">
      <c r="A429" s="70" t="s">
        <v>382</v>
      </c>
      <c r="B429" s="40" t="s">
        <v>583</v>
      </c>
      <c r="C429" s="57">
        <v>633</v>
      </c>
      <c r="D429" s="36">
        <v>41</v>
      </c>
      <c r="E429" s="36" t="s">
        <v>342</v>
      </c>
      <c r="F429" s="42">
        <v>41949</v>
      </c>
      <c r="G429" s="42">
        <v>41949</v>
      </c>
      <c r="H429" s="42">
        <v>41949</v>
      </c>
      <c r="I429" s="320">
        <v>41949</v>
      </c>
      <c r="J429" s="42">
        <f t="shared" si="26"/>
        <v>100</v>
      </c>
      <c r="K429" s="9"/>
    </row>
    <row r="430" spans="1:19" ht="15.75" customHeight="1" x14ac:dyDescent="0.2">
      <c r="A430" s="70"/>
      <c r="B430" s="40"/>
      <c r="C430" s="57">
        <v>635</v>
      </c>
      <c r="D430" s="36">
        <v>41</v>
      </c>
      <c r="E430" s="36" t="s">
        <v>757</v>
      </c>
      <c r="F430" s="42">
        <v>10000</v>
      </c>
      <c r="G430" s="42">
        <v>10000</v>
      </c>
      <c r="H430" s="42">
        <v>10000</v>
      </c>
      <c r="I430" s="321">
        <v>10000</v>
      </c>
      <c r="J430" s="42">
        <f t="shared" si="26"/>
        <v>100</v>
      </c>
      <c r="K430" s="9"/>
    </row>
    <row r="431" spans="1:19" ht="18" customHeight="1" x14ac:dyDescent="0.2">
      <c r="A431" s="70"/>
      <c r="B431" s="40" t="s">
        <v>583</v>
      </c>
      <c r="C431" s="57">
        <v>640</v>
      </c>
      <c r="D431" s="36">
        <v>41</v>
      </c>
      <c r="E431" s="114" t="s">
        <v>505</v>
      </c>
      <c r="F431" s="42">
        <v>2000</v>
      </c>
      <c r="G431" s="42">
        <v>2000</v>
      </c>
      <c r="H431" s="42">
        <v>2000</v>
      </c>
      <c r="I431" s="321">
        <v>1908.72</v>
      </c>
      <c r="J431" s="42">
        <f t="shared" si="26"/>
        <v>95.435999999999993</v>
      </c>
      <c r="K431" s="9"/>
    </row>
    <row r="432" spans="1:19" ht="15.75" customHeight="1" x14ac:dyDescent="0.2">
      <c r="A432" s="70" t="s">
        <v>382</v>
      </c>
      <c r="B432" s="40"/>
      <c r="C432" s="57"/>
      <c r="D432" s="36"/>
      <c r="E432" s="40" t="s">
        <v>64</v>
      </c>
      <c r="F432" s="103">
        <f>SUM(F429:F431)</f>
        <v>53949</v>
      </c>
      <c r="G432" s="103">
        <f t="shared" ref="G432:H432" si="30">SUM(G429:G431)</f>
        <v>53949</v>
      </c>
      <c r="H432" s="103">
        <f t="shared" si="30"/>
        <v>53949</v>
      </c>
      <c r="I432" s="323">
        <f>SUM(I429:I431)</f>
        <v>53857.72</v>
      </c>
      <c r="J432" s="42">
        <f t="shared" si="26"/>
        <v>99.830803165953029</v>
      </c>
      <c r="K432" s="122"/>
      <c r="M432" s="33">
        <f>SUM(F432)</f>
        <v>53949</v>
      </c>
      <c r="N432" s="33">
        <f>SUM(G432)</f>
        <v>53949</v>
      </c>
      <c r="O432" s="33">
        <f>SUM(H432)</f>
        <v>53949</v>
      </c>
      <c r="P432" s="33">
        <f>SUM(I432)</f>
        <v>53857.72</v>
      </c>
      <c r="Q432" s="33">
        <f>SUM(J432)</f>
        <v>99.830803165953029</v>
      </c>
      <c r="R432" s="33">
        <f>SUM(I432)</f>
        <v>53857.72</v>
      </c>
      <c r="S432" s="33"/>
    </row>
    <row r="433" spans="1:19" s="8" customFormat="1" ht="18" customHeight="1" x14ac:dyDescent="0.2">
      <c r="A433" s="61" t="s">
        <v>429</v>
      </c>
      <c r="B433" s="66" t="s">
        <v>462</v>
      </c>
      <c r="C433" s="60"/>
      <c r="D433" s="61"/>
      <c r="E433" s="61"/>
      <c r="F433" s="9"/>
      <c r="G433" s="9"/>
      <c r="H433" s="9"/>
      <c r="I433" s="34"/>
      <c r="J433" s="9"/>
      <c r="K433" s="9"/>
    </row>
    <row r="434" spans="1:19" ht="15.75" customHeight="1" x14ac:dyDescent="0.2">
      <c r="A434" s="70" t="s">
        <v>383</v>
      </c>
      <c r="B434" s="40" t="s">
        <v>171</v>
      </c>
      <c r="C434" s="57">
        <v>633</v>
      </c>
      <c r="D434" s="36">
        <v>41</v>
      </c>
      <c r="E434" s="36" t="s">
        <v>343</v>
      </c>
      <c r="F434" s="42">
        <v>37288</v>
      </c>
      <c r="G434" s="42">
        <v>37288</v>
      </c>
      <c r="H434" s="42">
        <v>37288</v>
      </c>
      <c r="I434" s="273">
        <v>37288</v>
      </c>
      <c r="J434" s="42">
        <f t="shared" si="26"/>
        <v>100</v>
      </c>
      <c r="K434" s="9"/>
    </row>
    <row r="435" spans="1:19" ht="15.75" customHeight="1" x14ac:dyDescent="0.2">
      <c r="A435" s="74" t="s">
        <v>383</v>
      </c>
      <c r="B435" s="36"/>
      <c r="C435" s="57"/>
      <c r="D435" s="36"/>
      <c r="E435" s="40" t="s">
        <v>64</v>
      </c>
      <c r="F435" s="121">
        <f>SUM(F434)</f>
        <v>37288</v>
      </c>
      <c r="G435" s="121">
        <f t="shared" ref="G435:H435" si="31">SUM(G434)</f>
        <v>37288</v>
      </c>
      <c r="H435" s="121">
        <f t="shared" si="31"/>
        <v>37288</v>
      </c>
      <c r="I435" s="262">
        <f>SUM(I434)</f>
        <v>37288</v>
      </c>
      <c r="J435" s="42">
        <f t="shared" si="26"/>
        <v>100</v>
      </c>
      <c r="K435" s="122"/>
      <c r="M435" s="33">
        <f>SUM(F435)</f>
        <v>37288</v>
      </c>
      <c r="N435" s="33">
        <f>SUM(G435)</f>
        <v>37288</v>
      </c>
      <c r="O435" s="33">
        <f>SUM(H435)</f>
        <v>37288</v>
      </c>
      <c r="P435" s="33">
        <f>SUM(I435)</f>
        <v>37288</v>
      </c>
      <c r="Q435" s="33">
        <f>SUM(J435)</f>
        <v>100</v>
      </c>
      <c r="R435" s="33">
        <f>SUM(I435)</f>
        <v>37288</v>
      </c>
      <c r="S435" s="33"/>
    </row>
    <row r="436" spans="1:19" s="10" customFormat="1" ht="18" customHeight="1" x14ac:dyDescent="0.2">
      <c r="A436" s="48" t="s">
        <v>297</v>
      </c>
      <c r="B436" s="48"/>
      <c r="C436" s="96"/>
      <c r="D436" s="96"/>
      <c r="E436" s="96"/>
      <c r="F436" s="9"/>
      <c r="G436" s="9"/>
      <c r="H436" s="9"/>
      <c r="I436" s="34"/>
      <c r="J436" s="9"/>
      <c r="K436" s="9"/>
    </row>
    <row r="437" spans="1:19" s="8" customFormat="1" ht="16.5" customHeight="1" x14ac:dyDescent="0.2">
      <c r="A437" s="64" t="s">
        <v>429</v>
      </c>
      <c r="B437" s="72" t="s">
        <v>463</v>
      </c>
      <c r="C437" s="73"/>
      <c r="D437" s="64"/>
      <c r="E437" s="64"/>
      <c r="F437" s="9"/>
      <c r="G437" s="9"/>
      <c r="H437" s="9"/>
      <c r="I437" s="34"/>
      <c r="J437" s="9"/>
      <c r="K437" s="9"/>
    </row>
    <row r="438" spans="1:19" ht="17.45" customHeight="1" x14ac:dyDescent="0.2">
      <c r="A438" s="41"/>
      <c r="B438" s="40" t="s">
        <v>173</v>
      </c>
      <c r="C438" s="56"/>
      <c r="D438" s="47"/>
      <c r="E438" s="47" t="s">
        <v>174</v>
      </c>
      <c r="F438" s="42"/>
      <c r="G438" s="42"/>
      <c r="H438" s="42"/>
      <c r="I438" s="320"/>
      <c r="J438" s="42"/>
      <c r="K438" s="9"/>
    </row>
    <row r="439" spans="1:19" ht="18.75" customHeight="1" x14ac:dyDescent="0.2">
      <c r="A439" s="70" t="s">
        <v>395</v>
      </c>
      <c r="B439" s="49"/>
      <c r="C439" s="57">
        <v>637001</v>
      </c>
      <c r="D439" s="36">
        <v>41</v>
      </c>
      <c r="E439" s="36" t="s">
        <v>551</v>
      </c>
      <c r="F439" s="50">
        <v>1900</v>
      </c>
      <c r="G439" s="50">
        <v>1900</v>
      </c>
      <c r="H439" s="50">
        <v>1900</v>
      </c>
      <c r="I439" s="320">
        <v>1165.4000000000001</v>
      </c>
      <c r="J439" s="42">
        <f t="shared" si="26"/>
        <v>61.336842105263166</v>
      </c>
      <c r="K439" s="9"/>
    </row>
    <row r="440" spans="1:19" ht="17.45" customHeight="1" x14ac:dyDescent="0.2">
      <c r="A440" s="70" t="s">
        <v>395</v>
      </c>
      <c r="B440" s="36"/>
      <c r="C440" s="57"/>
      <c r="D440" s="36"/>
      <c r="E440" s="40" t="s">
        <v>64</v>
      </c>
      <c r="F440" s="103">
        <f>SUM(F439)</f>
        <v>1900</v>
      </c>
      <c r="G440" s="103">
        <f t="shared" ref="G440:H440" si="32">SUM(G439)</f>
        <v>1900</v>
      </c>
      <c r="H440" s="103">
        <f t="shared" si="32"/>
        <v>1900</v>
      </c>
      <c r="I440" s="323">
        <f>SUM(I439)</f>
        <v>1165.4000000000001</v>
      </c>
      <c r="J440" s="42">
        <f t="shared" si="26"/>
        <v>61.336842105263166</v>
      </c>
      <c r="K440" s="122"/>
      <c r="M440" s="33">
        <f>SUM(F440)</f>
        <v>1900</v>
      </c>
      <c r="N440" s="33">
        <f>SUM(G440)</f>
        <v>1900</v>
      </c>
      <c r="O440" s="33">
        <f>SUM(H440)</f>
        <v>1900</v>
      </c>
      <c r="P440" s="33">
        <f>SUM(I440)</f>
        <v>1165.4000000000001</v>
      </c>
      <c r="Q440" s="33">
        <f>SUM(J440)</f>
        <v>61.336842105263166</v>
      </c>
      <c r="R440" s="33">
        <f>SUM(I440)</f>
        <v>1165.4000000000001</v>
      </c>
      <c r="S440" s="33"/>
    </row>
    <row r="441" spans="1:19" s="10" customFormat="1" ht="17.45" customHeight="1" x14ac:dyDescent="0.2">
      <c r="A441" s="48" t="s">
        <v>314</v>
      </c>
      <c r="B441" s="61"/>
      <c r="C441" s="60"/>
      <c r="D441" s="61"/>
      <c r="E441" s="61"/>
      <c r="F441" s="9"/>
      <c r="G441" s="9"/>
      <c r="H441" s="9"/>
      <c r="I441" s="34"/>
      <c r="J441" s="9"/>
      <c r="K441" s="9"/>
    </row>
    <row r="442" spans="1:19" s="8" customFormat="1" ht="14.25" customHeight="1" x14ac:dyDescent="0.2">
      <c r="A442" s="64" t="s">
        <v>429</v>
      </c>
      <c r="B442" s="72" t="s">
        <v>756</v>
      </c>
      <c r="C442" s="73"/>
      <c r="D442" s="64"/>
      <c r="E442" s="64"/>
      <c r="F442" s="9"/>
      <c r="G442" s="9"/>
      <c r="H442" s="9"/>
      <c r="I442" s="34"/>
      <c r="J442" s="9"/>
      <c r="K442" s="9"/>
    </row>
    <row r="443" spans="1:19" ht="18" customHeight="1" x14ac:dyDescent="0.2">
      <c r="A443" s="41"/>
      <c r="B443" s="77" t="s">
        <v>175</v>
      </c>
      <c r="C443" s="59"/>
      <c r="D443" s="47"/>
      <c r="E443" s="47" t="s">
        <v>176</v>
      </c>
      <c r="F443" s="42"/>
      <c r="G443" s="50"/>
      <c r="H443" s="50"/>
      <c r="I443" s="320"/>
      <c r="J443" s="42"/>
      <c r="K443" s="9"/>
    </row>
    <row r="444" spans="1:19" ht="15.75" customHeight="1" x14ac:dyDescent="0.2">
      <c r="A444" s="70" t="s">
        <v>422</v>
      </c>
      <c r="B444" s="49"/>
      <c r="C444" s="57">
        <v>632001</v>
      </c>
      <c r="D444" s="36">
        <v>41</v>
      </c>
      <c r="E444" s="36" t="s">
        <v>709</v>
      </c>
      <c r="F444" s="50">
        <v>5024</v>
      </c>
      <c r="G444" s="50">
        <v>5024</v>
      </c>
      <c r="H444" s="50">
        <v>5024</v>
      </c>
      <c r="I444" s="320">
        <v>4154.3500000000004</v>
      </c>
      <c r="J444" s="42">
        <f t="shared" si="26"/>
        <v>82.690087579617838</v>
      </c>
      <c r="K444" s="9"/>
    </row>
    <row r="445" spans="1:19" ht="15" customHeight="1" x14ac:dyDescent="0.2">
      <c r="A445" s="70" t="s">
        <v>422</v>
      </c>
      <c r="B445" s="36"/>
      <c r="C445" s="57"/>
      <c r="D445" s="36"/>
      <c r="E445" s="40" t="s">
        <v>64</v>
      </c>
      <c r="F445" s="103">
        <f>SUM(F444)</f>
        <v>5024</v>
      </c>
      <c r="G445" s="103">
        <f t="shared" ref="G445:H445" si="33">SUM(G444)</f>
        <v>5024</v>
      </c>
      <c r="H445" s="103">
        <f t="shared" si="33"/>
        <v>5024</v>
      </c>
      <c r="I445" s="323">
        <f>SUM(I444)</f>
        <v>4154.3500000000004</v>
      </c>
      <c r="J445" s="42">
        <f t="shared" si="26"/>
        <v>82.690087579617838</v>
      </c>
      <c r="K445" s="122"/>
      <c r="M445" s="33">
        <f>SUM(F445)</f>
        <v>5024</v>
      </c>
      <c r="N445" s="33">
        <f>SUM(G445)</f>
        <v>5024</v>
      </c>
      <c r="O445" s="33">
        <f>SUM(H445)</f>
        <v>5024</v>
      </c>
      <c r="P445" s="33">
        <f>SUM(I445)</f>
        <v>4154.3500000000004</v>
      </c>
      <c r="Q445" s="33">
        <f>SUM(J445)</f>
        <v>82.690087579617838</v>
      </c>
      <c r="R445" s="33">
        <f>SUM(I445)</f>
        <v>4154.3500000000004</v>
      </c>
      <c r="S445" s="33"/>
    </row>
    <row r="446" spans="1:19" ht="15" customHeight="1" x14ac:dyDescent="0.2">
      <c r="A446" s="66"/>
      <c r="B446" s="61"/>
      <c r="C446" s="60"/>
      <c r="D446" s="61"/>
      <c r="E446" s="48"/>
      <c r="F446" s="122"/>
      <c r="G446" s="122"/>
      <c r="H446" s="122"/>
      <c r="I446" s="276"/>
      <c r="J446" s="9"/>
      <c r="K446" s="122"/>
      <c r="M446" s="33"/>
      <c r="N446" s="33"/>
      <c r="O446" s="33"/>
      <c r="P446" s="33"/>
      <c r="Q446" s="33"/>
      <c r="R446" s="33"/>
      <c r="S446" s="33"/>
    </row>
    <row r="447" spans="1:19" ht="15" customHeight="1" x14ac:dyDescent="0.2">
      <c r="A447" s="66"/>
      <c r="B447" s="61"/>
      <c r="C447" s="60"/>
      <c r="D447" s="61"/>
      <c r="E447" s="48"/>
      <c r="F447" s="122"/>
      <c r="G447" s="122"/>
      <c r="H447" s="122"/>
      <c r="I447" s="276"/>
      <c r="J447" s="9"/>
      <c r="K447" s="122"/>
      <c r="M447" s="33"/>
      <c r="N447" s="33"/>
      <c r="O447" s="33"/>
      <c r="P447" s="33"/>
      <c r="Q447" s="33"/>
      <c r="R447" s="33"/>
      <c r="S447" s="33"/>
    </row>
    <row r="448" spans="1:19" ht="15" customHeight="1" x14ac:dyDescent="0.2">
      <c r="A448" s="66"/>
      <c r="B448" s="61"/>
      <c r="C448" s="60"/>
      <c r="D448" s="61"/>
      <c r="E448" s="48"/>
      <c r="F448" s="122"/>
      <c r="G448" s="122"/>
      <c r="H448" s="122"/>
      <c r="I448" s="276"/>
      <c r="J448" s="9"/>
      <c r="K448" s="122"/>
      <c r="M448" s="33"/>
      <c r="N448" s="33"/>
      <c r="O448" s="33"/>
      <c r="P448" s="33"/>
      <c r="Q448" s="33"/>
      <c r="R448" s="33"/>
      <c r="S448" s="33"/>
    </row>
    <row r="449" spans="1:19" s="10" customFormat="1" ht="15" customHeight="1" x14ac:dyDescent="0.2">
      <c r="A449" s="48" t="s">
        <v>315</v>
      </c>
      <c r="B449" s="61"/>
      <c r="C449" s="60"/>
      <c r="D449" s="61"/>
      <c r="E449" s="61"/>
      <c r="F449" s="9"/>
      <c r="G449" s="9"/>
      <c r="H449" s="9"/>
      <c r="I449" s="34"/>
      <c r="J449" s="9"/>
      <c r="K449" s="9"/>
    </row>
    <row r="450" spans="1:19" s="8" customFormat="1" ht="15.75" customHeight="1" x14ac:dyDescent="0.2">
      <c r="A450" s="64" t="s">
        <v>429</v>
      </c>
      <c r="B450" s="72" t="s">
        <v>464</v>
      </c>
      <c r="C450" s="73"/>
      <c r="D450" s="64"/>
      <c r="E450" s="64"/>
      <c r="F450" s="9"/>
      <c r="G450" s="9"/>
      <c r="H450" s="9"/>
      <c r="I450" s="34"/>
      <c r="J450" s="9"/>
      <c r="K450" s="9"/>
    </row>
    <row r="451" spans="1:19" ht="16.5" customHeight="1" x14ac:dyDescent="0.2">
      <c r="A451" s="41"/>
      <c r="B451" s="113" t="s">
        <v>570</v>
      </c>
      <c r="C451" s="59"/>
      <c r="D451" s="47"/>
      <c r="E451" s="47" t="s">
        <v>177</v>
      </c>
      <c r="F451" s="42"/>
      <c r="G451" s="42"/>
      <c r="H451" s="42"/>
      <c r="I451" s="320"/>
      <c r="J451" s="42"/>
      <c r="K451" s="9"/>
    </row>
    <row r="452" spans="1:19" ht="15" customHeight="1" x14ac:dyDescent="0.2">
      <c r="A452" s="131" t="s">
        <v>392</v>
      </c>
      <c r="B452" s="49"/>
      <c r="C452" s="57">
        <v>632001</v>
      </c>
      <c r="D452" s="36">
        <v>41</v>
      </c>
      <c r="E452" s="36" t="s">
        <v>556</v>
      </c>
      <c r="F452" s="50">
        <v>430</v>
      </c>
      <c r="G452" s="50">
        <v>379</v>
      </c>
      <c r="H452" s="50">
        <v>379</v>
      </c>
      <c r="I452" s="320">
        <v>378.83</v>
      </c>
      <c r="J452" s="42">
        <f t="shared" si="26"/>
        <v>99.955145118733498</v>
      </c>
      <c r="K452" s="9"/>
    </row>
    <row r="453" spans="1:19" ht="17.45" customHeight="1" x14ac:dyDescent="0.2">
      <c r="A453" s="70"/>
      <c r="B453" s="49"/>
      <c r="C453" s="57">
        <v>633016</v>
      </c>
      <c r="D453" s="36">
        <v>41</v>
      </c>
      <c r="E453" s="36" t="s">
        <v>552</v>
      </c>
      <c r="F453" s="50">
        <v>200</v>
      </c>
      <c r="G453" s="50">
        <v>794</v>
      </c>
      <c r="H453" s="50">
        <v>794</v>
      </c>
      <c r="I453" s="320">
        <v>794</v>
      </c>
      <c r="J453" s="42">
        <f t="shared" si="26"/>
        <v>100</v>
      </c>
      <c r="K453" s="9"/>
    </row>
    <row r="454" spans="1:19" ht="15" customHeight="1" x14ac:dyDescent="0.2">
      <c r="A454" s="70"/>
      <c r="B454" s="49"/>
      <c r="C454" s="57">
        <v>634004</v>
      </c>
      <c r="D454" s="36">
        <v>41</v>
      </c>
      <c r="E454" s="36" t="s">
        <v>178</v>
      </c>
      <c r="F454" s="50">
        <v>930</v>
      </c>
      <c r="G454" s="50">
        <v>387</v>
      </c>
      <c r="H454" s="50">
        <v>387</v>
      </c>
      <c r="I454" s="320">
        <v>0</v>
      </c>
      <c r="J454" s="42">
        <f t="shared" si="26"/>
        <v>0</v>
      </c>
      <c r="K454" s="9"/>
    </row>
    <row r="455" spans="1:19" ht="15" customHeight="1" x14ac:dyDescent="0.2">
      <c r="A455" s="83"/>
      <c r="B455" s="49"/>
      <c r="C455" s="57">
        <v>633006</v>
      </c>
      <c r="D455" s="36">
        <v>41</v>
      </c>
      <c r="E455" s="36" t="s">
        <v>585</v>
      </c>
      <c r="F455" s="50">
        <v>853</v>
      </c>
      <c r="G455" s="50">
        <v>853</v>
      </c>
      <c r="H455" s="50">
        <v>853</v>
      </c>
      <c r="I455" s="320">
        <v>851.28</v>
      </c>
      <c r="J455" s="42">
        <f t="shared" si="26"/>
        <v>99.79835873388042</v>
      </c>
      <c r="K455" s="9"/>
    </row>
    <row r="456" spans="1:19" ht="17.45" customHeight="1" x14ac:dyDescent="0.2">
      <c r="A456" s="131" t="s">
        <v>392</v>
      </c>
      <c r="B456" s="36"/>
      <c r="C456" s="57"/>
      <c r="D456" s="36"/>
      <c r="E456" s="40" t="s">
        <v>64</v>
      </c>
      <c r="F456" s="103">
        <f>SUM(F452:F455)</f>
        <v>2413</v>
      </c>
      <c r="G456" s="103">
        <f t="shared" ref="G456:H456" si="34">SUM(G452:G455)</f>
        <v>2413</v>
      </c>
      <c r="H456" s="103">
        <f t="shared" si="34"/>
        <v>2413</v>
      </c>
      <c r="I456" s="323">
        <f>SUM(I452:I455)</f>
        <v>2024.11</v>
      </c>
      <c r="J456" s="42">
        <f t="shared" si="26"/>
        <v>83.883547451305432</v>
      </c>
      <c r="K456" s="122"/>
      <c r="M456" s="33">
        <f>SUM(F456)</f>
        <v>2413</v>
      </c>
      <c r="N456" s="33">
        <f>SUM(G456)</f>
        <v>2413</v>
      </c>
      <c r="O456" s="33">
        <f>SUM(H456)</f>
        <v>2413</v>
      </c>
      <c r="P456" s="33">
        <f>SUM(I456)</f>
        <v>2024.11</v>
      </c>
      <c r="Q456" s="33">
        <f>SUM(J456)</f>
        <v>83.883547451305432</v>
      </c>
      <c r="R456" s="33">
        <f>SUM(I456)</f>
        <v>2024.11</v>
      </c>
      <c r="S456" s="33"/>
    </row>
    <row r="457" spans="1:19" s="8" customFormat="1" ht="17.45" customHeight="1" x14ac:dyDescent="0.2">
      <c r="A457" s="64" t="s">
        <v>429</v>
      </c>
      <c r="B457" s="72" t="s">
        <v>465</v>
      </c>
      <c r="C457" s="73"/>
      <c r="D457" s="64"/>
      <c r="E457" s="64"/>
      <c r="F457" s="9"/>
      <c r="G457" s="9"/>
      <c r="H457" s="9"/>
      <c r="I457" s="34"/>
      <c r="J457" s="9"/>
      <c r="K457" s="9"/>
    </row>
    <row r="458" spans="1:19" ht="15.75" customHeight="1" x14ac:dyDescent="0.2">
      <c r="A458" s="74"/>
      <c r="B458" s="113" t="s">
        <v>570</v>
      </c>
      <c r="C458" s="56"/>
      <c r="D458" s="40"/>
      <c r="E458" s="40" t="s">
        <v>179</v>
      </c>
      <c r="F458" s="42"/>
      <c r="G458" s="42"/>
      <c r="H458" s="42"/>
      <c r="I458" s="320"/>
      <c r="J458" s="42"/>
      <c r="K458" s="9"/>
    </row>
    <row r="459" spans="1:19" ht="16.5" customHeight="1" x14ac:dyDescent="0.2">
      <c r="A459" s="131" t="s">
        <v>316</v>
      </c>
      <c r="B459" s="49"/>
      <c r="C459" s="57">
        <v>611</v>
      </c>
      <c r="D459" s="36">
        <v>41</v>
      </c>
      <c r="E459" s="36" t="s">
        <v>180</v>
      </c>
      <c r="F459" s="50">
        <v>2568</v>
      </c>
      <c r="G459" s="50">
        <v>2568</v>
      </c>
      <c r="H459" s="50">
        <v>2568</v>
      </c>
      <c r="I459" s="320">
        <v>2572.34</v>
      </c>
      <c r="J459" s="42">
        <f t="shared" si="26"/>
        <v>100.1690031152648</v>
      </c>
      <c r="K459" s="9"/>
    </row>
    <row r="460" spans="1:19" ht="16.5" customHeight="1" x14ac:dyDescent="0.2">
      <c r="A460" s="70"/>
      <c r="B460" s="49"/>
      <c r="C460" s="143" t="s">
        <v>16</v>
      </c>
      <c r="D460" s="36">
        <v>41</v>
      </c>
      <c r="E460" s="36" t="s">
        <v>181</v>
      </c>
      <c r="F460" s="50">
        <v>775</v>
      </c>
      <c r="G460" s="50">
        <v>775</v>
      </c>
      <c r="H460" s="50">
        <v>775</v>
      </c>
      <c r="I460" s="320">
        <v>667.3</v>
      </c>
      <c r="J460" s="42">
        <f t="shared" si="26"/>
        <v>86.103225806451604</v>
      </c>
      <c r="K460" s="9"/>
    </row>
    <row r="461" spans="1:19" ht="15.75" customHeight="1" x14ac:dyDescent="0.2">
      <c r="A461" s="70"/>
      <c r="B461" s="49"/>
      <c r="C461" s="57">
        <v>637015</v>
      </c>
      <c r="D461" s="36">
        <v>41</v>
      </c>
      <c r="E461" s="36" t="s">
        <v>360</v>
      </c>
      <c r="F461" s="50">
        <v>100</v>
      </c>
      <c r="G461" s="50">
        <v>100</v>
      </c>
      <c r="H461" s="50">
        <v>100</v>
      </c>
      <c r="I461" s="320">
        <v>99.58</v>
      </c>
      <c r="J461" s="42">
        <f t="shared" si="26"/>
        <v>99.58</v>
      </c>
      <c r="K461" s="9"/>
    </row>
    <row r="462" spans="1:19" ht="18" customHeight="1" x14ac:dyDescent="0.2">
      <c r="A462" s="70"/>
      <c r="B462" s="49"/>
      <c r="C462" s="57">
        <v>637027</v>
      </c>
      <c r="D462" s="36">
        <v>41</v>
      </c>
      <c r="E462" s="36" t="s">
        <v>361</v>
      </c>
      <c r="F462" s="50">
        <v>120</v>
      </c>
      <c r="G462" s="50">
        <v>120</v>
      </c>
      <c r="H462" s="50">
        <v>120</v>
      </c>
      <c r="I462" s="320">
        <v>210</v>
      </c>
      <c r="J462" s="42">
        <f t="shared" ref="J462:J525" si="35">SUM(I462/H462)*100</f>
        <v>175</v>
      </c>
      <c r="K462" s="9"/>
    </row>
    <row r="463" spans="1:19" ht="17.45" customHeight="1" x14ac:dyDescent="0.2">
      <c r="A463" s="131" t="s">
        <v>316</v>
      </c>
      <c r="B463" s="36"/>
      <c r="C463" s="57"/>
      <c r="D463" s="36"/>
      <c r="E463" s="40" t="s">
        <v>64</v>
      </c>
      <c r="F463" s="103">
        <f>SUM(F459:F462)</f>
        <v>3563</v>
      </c>
      <c r="G463" s="103">
        <f t="shared" ref="G463:H463" si="36">SUM(G459:G462)</f>
        <v>3563</v>
      </c>
      <c r="H463" s="103">
        <f t="shared" si="36"/>
        <v>3563</v>
      </c>
      <c r="I463" s="323">
        <f>SUM(I459:I462)</f>
        <v>3549.2200000000003</v>
      </c>
      <c r="J463" s="42">
        <f t="shared" si="35"/>
        <v>99.613247263541965</v>
      </c>
      <c r="K463" s="122"/>
      <c r="M463" s="33">
        <f>SUM(F463)</f>
        <v>3563</v>
      </c>
      <c r="N463" s="33">
        <f>SUM(G463)</f>
        <v>3563</v>
      </c>
      <c r="O463" s="33">
        <f>SUM(H463)</f>
        <v>3563</v>
      </c>
      <c r="P463" s="33">
        <f>SUM(I463)</f>
        <v>3549.2200000000003</v>
      </c>
      <c r="Q463" s="33">
        <f>SUM(J463)</f>
        <v>99.613247263541965</v>
      </c>
      <c r="R463" s="33">
        <f>SUM(I463)</f>
        <v>3549.2200000000003</v>
      </c>
      <c r="S463" s="33"/>
    </row>
    <row r="464" spans="1:19" s="3" customFormat="1" ht="17.45" customHeight="1" x14ac:dyDescent="0.2">
      <c r="A464" s="165"/>
      <c r="B464" s="61"/>
      <c r="C464" s="60"/>
      <c r="D464" s="61"/>
      <c r="E464" s="48"/>
      <c r="F464" s="122"/>
      <c r="G464" s="122"/>
      <c r="H464" s="122"/>
      <c r="I464" s="34"/>
      <c r="J464" s="9"/>
      <c r="K464" s="122"/>
    </row>
    <row r="465" spans="1:19" ht="15" customHeight="1" x14ac:dyDescent="0.2">
      <c r="A465" s="70"/>
      <c r="B465" s="40" t="s">
        <v>571</v>
      </c>
      <c r="C465" s="56"/>
      <c r="D465" s="40"/>
      <c r="E465" s="40" t="s">
        <v>182</v>
      </c>
      <c r="F465" s="42"/>
      <c r="G465" s="42"/>
      <c r="H465" s="42"/>
      <c r="I465" s="320"/>
      <c r="J465" s="42"/>
      <c r="K465" s="9"/>
    </row>
    <row r="466" spans="1:19" ht="15" customHeight="1" x14ac:dyDescent="0.2">
      <c r="A466" s="131" t="s">
        <v>392</v>
      </c>
      <c r="B466" s="49"/>
      <c r="C466" s="57">
        <v>642003</v>
      </c>
      <c r="D466" s="36">
        <v>41</v>
      </c>
      <c r="E466" s="36" t="s">
        <v>663</v>
      </c>
      <c r="F466" s="50">
        <v>3000</v>
      </c>
      <c r="G466" s="50">
        <v>3000</v>
      </c>
      <c r="H466" s="50">
        <v>3000</v>
      </c>
      <c r="I466" s="320">
        <v>3460</v>
      </c>
      <c r="J466" s="42">
        <f t="shared" si="35"/>
        <v>115.33333333333333</v>
      </c>
      <c r="K466" s="9"/>
    </row>
    <row r="467" spans="1:19" ht="15" customHeight="1" x14ac:dyDescent="0.2">
      <c r="A467" s="70"/>
      <c r="B467" s="36"/>
      <c r="C467" s="57">
        <v>633006</v>
      </c>
      <c r="D467" s="36">
        <v>41</v>
      </c>
      <c r="E467" s="36" t="s">
        <v>584</v>
      </c>
      <c r="F467" s="42">
        <v>2500</v>
      </c>
      <c r="G467" s="42">
        <v>2500</v>
      </c>
      <c r="H467" s="42">
        <v>2500</v>
      </c>
      <c r="I467" s="321">
        <v>1660.08</v>
      </c>
      <c r="J467" s="42">
        <f t="shared" si="35"/>
        <v>66.403199999999998</v>
      </c>
      <c r="K467" s="9"/>
    </row>
    <row r="468" spans="1:19" ht="15" customHeight="1" thickBot="1" x14ac:dyDescent="0.25">
      <c r="A468" s="131" t="s">
        <v>392</v>
      </c>
      <c r="B468" s="75"/>
      <c r="C468" s="58"/>
      <c r="D468" s="38"/>
      <c r="E468" s="46" t="s">
        <v>64</v>
      </c>
      <c r="F468" s="126">
        <f>SUM(F466:F467)</f>
        <v>5500</v>
      </c>
      <c r="G468" s="126">
        <f t="shared" ref="G468:H468" si="37">SUM(G466:G467)</f>
        <v>5500</v>
      </c>
      <c r="H468" s="126">
        <f t="shared" si="37"/>
        <v>5500</v>
      </c>
      <c r="I468" s="326">
        <f>SUM(I466:I467)</f>
        <v>5120.08</v>
      </c>
      <c r="J468" s="123">
        <f t="shared" si="35"/>
        <v>93.092363636363643</v>
      </c>
      <c r="K468" s="122"/>
      <c r="M468" s="33">
        <f>SUM(F468)</f>
        <v>5500</v>
      </c>
      <c r="N468" s="33">
        <f>SUM(G468)</f>
        <v>5500</v>
      </c>
      <c r="O468" s="33">
        <f>SUM(H468)</f>
        <v>5500</v>
      </c>
      <c r="P468" s="33">
        <f>SUM(I468)</f>
        <v>5120.08</v>
      </c>
      <c r="Q468" s="33">
        <f>SUM(J468)</f>
        <v>93.092363636363643</v>
      </c>
      <c r="R468" s="33">
        <f>SUM(I468)</f>
        <v>5120.08</v>
      </c>
      <c r="S468" s="33"/>
    </row>
    <row r="469" spans="1:19" ht="15" customHeight="1" thickBot="1" x14ac:dyDescent="0.3">
      <c r="A469" s="173" t="s">
        <v>414</v>
      </c>
      <c r="B469" s="172"/>
      <c r="C469" s="174"/>
      <c r="D469" s="175"/>
      <c r="E469" s="176"/>
      <c r="F469" s="171">
        <f>SUM(M469)</f>
        <v>2203657</v>
      </c>
      <c r="G469" s="171">
        <f t="shared" ref="G469:H469" si="38">SUM(N469)</f>
        <v>2343923.8200000003</v>
      </c>
      <c r="H469" s="171">
        <f t="shared" si="38"/>
        <v>2371330.8200000003</v>
      </c>
      <c r="I469" s="327">
        <f>SUM(R469)</f>
        <v>2269542.7600000007</v>
      </c>
      <c r="J469" s="328">
        <f>SUM(I469/H469)*100</f>
        <v>95.707555473006522</v>
      </c>
      <c r="M469" s="33">
        <f>SUM(M74:M468)</f>
        <v>2203657</v>
      </c>
      <c r="N469" s="33">
        <f>SUM(N74:N468)</f>
        <v>2343923.8200000003</v>
      </c>
      <c r="O469" s="33">
        <f>SUM(O74:O468)</f>
        <v>2371330.8200000003</v>
      </c>
      <c r="P469" s="33">
        <f>SUM(P74:P468)</f>
        <v>2269542.7600000007</v>
      </c>
      <c r="Q469" s="33">
        <f>SUM(Q74:Q468)</f>
        <v>3164.8393523832251</v>
      </c>
      <c r="R469" s="33">
        <f>SUM(R13:R468)</f>
        <v>2269542.7600000007</v>
      </c>
      <c r="S469" s="33"/>
    </row>
    <row r="470" spans="1:19" ht="15.95" customHeight="1" x14ac:dyDescent="0.2">
      <c r="A470" s="52"/>
      <c r="B470" s="52"/>
      <c r="C470" s="118"/>
      <c r="D470" s="52"/>
      <c r="E470" s="117" t="s">
        <v>415</v>
      </c>
      <c r="F470" s="30"/>
      <c r="G470" s="30"/>
      <c r="H470" s="30"/>
      <c r="I470" s="277"/>
      <c r="J470" s="9"/>
      <c r="K470" s="30"/>
    </row>
    <row r="471" spans="1:19" s="10" customFormat="1" ht="15.95" customHeight="1" x14ac:dyDescent="0.2">
      <c r="A471" s="48" t="s">
        <v>390</v>
      </c>
      <c r="B471" s="61"/>
      <c r="C471" s="60"/>
      <c r="D471" s="61"/>
      <c r="E471" s="61"/>
      <c r="F471" s="9"/>
      <c r="G471" s="9"/>
      <c r="H471" s="9"/>
      <c r="I471" s="34"/>
      <c r="J471" s="9"/>
      <c r="K471" s="9"/>
    </row>
    <row r="472" spans="1:19" s="8" customFormat="1" ht="15.95" customHeight="1" x14ac:dyDescent="0.2">
      <c r="A472" s="64" t="s">
        <v>429</v>
      </c>
      <c r="B472" s="72" t="s">
        <v>466</v>
      </c>
      <c r="C472" s="73"/>
      <c r="D472" s="64"/>
      <c r="E472" s="64"/>
      <c r="F472" s="9"/>
      <c r="G472" s="9"/>
      <c r="H472" s="9"/>
      <c r="I472" s="34"/>
      <c r="J472" s="9"/>
      <c r="K472" s="9"/>
    </row>
    <row r="473" spans="1:19" ht="15.95" customHeight="1" x14ac:dyDescent="0.2">
      <c r="A473" s="40" t="s">
        <v>391</v>
      </c>
      <c r="B473" s="40" t="s">
        <v>138</v>
      </c>
      <c r="C473" s="56"/>
      <c r="D473" s="40"/>
      <c r="E473" s="40" t="s">
        <v>139</v>
      </c>
      <c r="F473" s="42"/>
      <c r="G473" s="42"/>
      <c r="H473" s="42"/>
      <c r="I473" s="273"/>
      <c r="J473" s="42"/>
      <c r="K473" s="9"/>
    </row>
    <row r="474" spans="1:19" ht="15.95" customHeight="1" x14ac:dyDescent="0.2">
      <c r="A474" s="36"/>
      <c r="B474" s="40" t="s">
        <v>138</v>
      </c>
      <c r="C474" s="57">
        <v>717001</v>
      </c>
      <c r="D474" s="57">
        <v>41</v>
      </c>
      <c r="E474" s="100" t="s">
        <v>762</v>
      </c>
      <c r="F474" s="42">
        <v>0</v>
      </c>
      <c r="G474" s="42">
        <v>0</v>
      </c>
      <c r="H474" s="42">
        <v>0</v>
      </c>
      <c r="I474" s="273">
        <v>0</v>
      </c>
      <c r="J474" s="42">
        <v>0</v>
      </c>
      <c r="K474" s="9"/>
    </row>
    <row r="475" spans="1:19" ht="15.95" customHeight="1" x14ac:dyDescent="0.2">
      <c r="A475" s="36"/>
      <c r="B475" s="40" t="s">
        <v>138</v>
      </c>
      <c r="C475" s="57">
        <v>717001</v>
      </c>
      <c r="D475" s="57">
        <v>41</v>
      </c>
      <c r="E475" s="208" t="s">
        <v>881</v>
      </c>
      <c r="F475" s="42"/>
      <c r="G475" s="42"/>
      <c r="H475" s="42"/>
      <c r="I475" s="273"/>
      <c r="J475" s="42"/>
      <c r="K475" s="9"/>
    </row>
    <row r="476" spans="1:19" ht="15.95" customHeight="1" x14ac:dyDescent="0.2">
      <c r="A476" s="36"/>
      <c r="B476" s="40"/>
      <c r="C476" s="57"/>
      <c r="D476" s="57"/>
      <c r="E476" s="208" t="s">
        <v>882</v>
      </c>
      <c r="F476" s="42">
        <v>70770</v>
      </c>
      <c r="G476" s="201">
        <v>23087</v>
      </c>
      <c r="H476" s="201">
        <v>23087</v>
      </c>
      <c r="I476" s="273">
        <v>0</v>
      </c>
      <c r="J476" s="42">
        <f t="shared" si="35"/>
        <v>0</v>
      </c>
      <c r="K476" s="253"/>
    </row>
    <row r="477" spans="1:19" ht="15.95" customHeight="1" x14ac:dyDescent="0.2">
      <c r="A477" s="36"/>
      <c r="B477" s="40" t="s">
        <v>138</v>
      </c>
      <c r="C477" s="57" t="s">
        <v>727</v>
      </c>
      <c r="D477" s="57">
        <v>41</v>
      </c>
      <c r="E477" s="114" t="s">
        <v>728</v>
      </c>
      <c r="F477" s="42">
        <v>10000</v>
      </c>
      <c r="G477" s="201">
        <v>10000</v>
      </c>
      <c r="H477" s="201">
        <v>10000</v>
      </c>
      <c r="I477" s="273">
        <v>0</v>
      </c>
      <c r="J477" s="42">
        <f t="shared" si="35"/>
        <v>0</v>
      </c>
      <c r="K477" s="253"/>
    </row>
    <row r="478" spans="1:19" ht="15.95" customHeight="1" x14ac:dyDescent="0.2">
      <c r="A478" s="36"/>
      <c r="B478" s="40" t="s">
        <v>138</v>
      </c>
      <c r="C478" s="57" t="s">
        <v>727</v>
      </c>
      <c r="D478" s="57">
        <v>41</v>
      </c>
      <c r="E478" s="114" t="s">
        <v>752</v>
      </c>
      <c r="F478" s="42">
        <v>1500</v>
      </c>
      <c r="G478" s="201">
        <v>1500</v>
      </c>
      <c r="H478" s="201">
        <v>1500</v>
      </c>
      <c r="I478" s="273">
        <v>0</v>
      </c>
      <c r="J478" s="42">
        <f t="shared" si="35"/>
        <v>0</v>
      </c>
      <c r="K478" s="253"/>
    </row>
    <row r="479" spans="1:19" ht="15.95" customHeight="1" x14ac:dyDescent="0.2">
      <c r="A479" s="36"/>
      <c r="B479" s="40"/>
      <c r="C479" s="57" t="s">
        <v>791</v>
      </c>
      <c r="D479" s="57">
        <v>41</v>
      </c>
      <c r="E479" s="114" t="s">
        <v>792</v>
      </c>
      <c r="F479" s="42">
        <v>0</v>
      </c>
      <c r="G479" s="201">
        <v>10341</v>
      </c>
      <c r="H479" s="201">
        <v>10341</v>
      </c>
      <c r="I479" s="273">
        <v>10340.780000000001</v>
      </c>
      <c r="J479" s="42">
        <f t="shared" si="35"/>
        <v>99.997872546175429</v>
      </c>
      <c r="K479" s="253"/>
    </row>
    <row r="480" spans="1:19" ht="15.95" customHeight="1" x14ac:dyDescent="0.2">
      <c r="A480" s="36"/>
      <c r="B480" s="40"/>
      <c r="C480" s="57" t="s">
        <v>828</v>
      </c>
      <c r="D480" s="57">
        <v>41</v>
      </c>
      <c r="E480" s="114" t="s">
        <v>829</v>
      </c>
      <c r="F480" s="42">
        <v>0</v>
      </c>
      <c r="G480" s="201">
        <v>1910</v>
      </c>
      <c r="H480" s="201">
        <v>1910</v>
      </c>
      <c r="I480" s="273">
        <v>1910</v>
      </c>
      <c r="J480" s="42">
        <f t="shared" si="35"/>
        <v>100</v>
      </c>
      <c r="K480" s="253"/>
    </row>
    <row r="481" spans="1:11" ht="15.95" customHeight="1" x14ac:dyDescent="0.2">
      <c r="A481" s="36"/>
      <c r="B481" s="40"/>
      <c r="C481" s="204" t="s">
        <v>930</v>
      </c>
      <c r="D481" s="57">
        <v>41</v>
      </c>
      <c r="E481" s="147" t="s">
        <v>931</v>
      </c>
      <c r="F481" s="42">
        <v>0</v>
      </c>
      <c r="G481" s="201">
        <v>0</v>
      </c>
      <c r="H481" s="201">
        <v>0</v>
      </c>
      <c r="I481" s="273">
        <v>438.16</v>
      </c>
      <c r="J481" s="42">
        <v>0</v>
      </c>
      <c r="K481" s="253"/>
    </row>
    <row r="482" spans="1:11" ht="15.95" customHeight="1" x14ac:dyDescent="0.2">
      <c r="A482" s="36"/>
      <c r="B482" s="40" t="s">
        <v>138</v>
      </c>
      <c r="C482" s="57">
        <v>716</v>
      </c>
      <c r="D482" s="57">
        <v>41</v>
      </c>
      <c r="E482" s="208" t="s">
        <v>883</v>
      </c>
      <c r="F482" s="42">
        <v>0</v>
      </c>
      <c r="G482" s="42">
        <v>15092</v>
      </c>
      <c r="H482" s="42">
        <v>15092</v>
      </c>
      <c r="I482" s="273">
        <v>16068.02</v>
      </c>
      <c r="J482" s="42">
        <f t="shared" si="35"/>
        <v>106.46713490591043</v>
      </c>
      <c r="K482" s="9"/>
    </row>
    <row r="483" spans="1:11" ht="15.95" customHeight="1" x14ac:dyDescent="0.2">
      <c r="A483" s="36"/>
      <c r="B483" s="40" t="s">
        <v>138</v>
      </c>
      <c r="C483" s="57">
        <v>716</v>
      </c>
      <c r="D483" s="57">
        <v>41</v>
      </c>
      <c r="E483" s="36" t="s">
        <v>673</v>
      </c>
      <c r="F483" s="42">
        <v>0</v>
      </c>
      <c r="G483" s="42">
        <v>8000</v>
      </c>
      <c r="H483" s="42">
        <v>8000</v>
      </c>
      <c r="I483" s="273">
        <v>8000</v>
      </c>
      <c r="J483" s="42">
        <f t="shared" si="35"/>
        <v>100</v>
      </c>
      <c r="K483" s="9"/>
    </row>
    <row r="484" spans="1:11" ht="15.95" customHeight="1" x14ac:dyDescent="0.2">
      <c r="A484" s="36"/>
      <c r="B484" s="40"/>
      <c r="C484" s="57" t="s">
        <v>837</v>
      </c>
      <c r="D484" s="57">
        <v>41</v>
      </c>
      <c r="E484" s="36" t="s">
        <v>838</v>
      </c>
      <c r="F484" s="42">
        <v>0</v>
      </c>
      <c r="G484" s="42">
        <v>4954</v>
      </c>
      <c r="H484" s="42">
        <v>4954</v>
      </c>
      <c r="I484" s="273">
        <v>4953.82</v>
      </c>
      <c r="J484" s="42">
        <f t="shared" si="35"/>
        <v>99.996366572466684</v>
      </c>
      <c r="K484" s="9"/>
    </row>
    <row r="485" spans="1:11" ht="15.95" customHeight="1" x14ac:dyDescent="0.2">
      <c r="A485" s="36"/>
      <c r="B485" s="40"/>
      <c r="C485" s="57" t="s">
        <v>839</v>
      </c>
      <c r="D485" s="57">
        <v>41</v>
      </c>
      <c r="E485" s="36" t="s">
        <v>840</v>
      </c>
      <c r="F485" s="42">
        <v>0</v>
      </c>
      <c r="G485" s="42">
        <v>6966</v>
      </c>
      <c r="H485" s="42">
        <v>6966</v>
      </c>
      <c r="I485" s="273">
        <v>6966.2</v>
      </c>
      <c r="J485" s="42">
        <f t="shared" si="35"/>
        <v>100.00287108814241</v>
      </c>
      <c r="K485" s="9"/>
    </row>
    <row r="486" spans="1:11" ht="15.6" customHeight="1" x14ac:dyDescent="0.2">
      <c r="A486" s="36"/>
      <c r="B486" s="40" t="s">
        <v>138</v>
      </c>
      <c r="C486" s="57">
        <v>717002</v>
      </c>
      <c r="D486" s="57">
        <v>52</v>
      </c>
      <c r="E486" s="36" t="s">
        <v>729</v>
      </c>
      <c r="F486" s="42">
        <v>70000</v>
      </c>
      <c r="G486" s="201">
        <v>65270</v>
      </c>
      <c r="H486" s="201">
        <v>65270</v>
      </c>
      <c r="I486" s="273">
        <v>62246.12</v>
      </c>
      <c r="J486" s="42">
        <f t="shared" si="35"/>
        <v>95.367121188907618</v>
      </c>
      <c r="K486" s="253"/>
    </row>
    <row r="487" spans="1:11" ht="15" customHeight="1" x14ac:dyDescent="0.2">
      <c r="A487" s="36"/>
      <c r="B487" s="40" t="s">
        <v>138</v>
      </c>
      <c r="C487" s="57">
        <v>716</v>
      </c>
      <c r="D487" s="57">
        <v>41</v>
      </c>
      <c r="E487" s="100" t="s">
        <v>726</v>
      </c>
      <c r="F487" s="42">
        <v>6000</v>
      </c>
      <c r="G487" s="201">
        <v>6000</v>
      </c>
      <c r="H487" s="201">
        <v>6000</v>
      </c>
      <c r="I487" s="273">
        <v>0</v>
      </c>
      <c r="J487" s="42">
        <f t="shared" si="35"/>
        <v>0</v>
      </c>
      <c r="K487" s="253"/>
    </row>
    <row r="488" spans="1:11" ht="15" customHeight="1" x14ac:dyDescent="0.2">
      <c r="A488" s="36"/>
      <c r="B488" s="135" t="s">
        <v>640</v>
      </c>
      <c r="C488" s="57">
        <v>712001</v>
      </c>
      <c r="D488" s="57">
        <v>41</v>
      </c>
      <c r="E488" s="36" t="s">
        <v>641</v>
      </c>
      <c r="F488" s="42">
        <v>8175</v>
      </c>
      <c r="G488" s="201">
        <v>8175</v>
      </c>
      <c r="H488" s="201">
        <v>8175</v>
      </c>
      <c r="I488" s="273">
        <v>8175</v>
      </c>
      <c r="J488" s="42">
        <f t="shared" si="35"/>
        <v>100</v>
      </c>
      <c r="K488" s="253"/>
    </row>
    <row r="489" spans="1:11" ht="14.1" customHeight="1" x14ac:dyDescent="0.2">
      <c r="A489" s="36"/>
      <c r="B489" s="135" t="s">
        <v>640</v>
      </c>
      <c r="C489" s="57">
        <v>716</v>
      </c>
      <c r="D489" s="57">
        <v>41</v>
      </c>
      <c r="E489" s="36" t="s">
        <v>674</v>
      </c>
      <c r="F489" s="42">
        <v>0</v>
      </c>
      <c r="G489" s="201">
        <v>1000</v>
      </c>
      <c r="H489" s="201">
        <v>1000</v>
      </c>
      <c r="I489" s="273">
        <v>1024</v>
      </c>
      <c r="J489" s="42">
        <f t="shared" si="35"/>
        <v>102.4</v>
      </c>
      <c r="K489" s="253"/>
    </row>
    <row r="490" spans="1:11" ht="14.1" customHeight="1" x14ac:dyDescent="0.2">
      <c r="A490" s="36"/>
      <c r="B490" s="135" t="s">
        <v>640</v>
      </c>
      <c r="C490" s="57">
        <v>716</v>
      </c>
      <c r="D490" s="57">
        <v>41</v>
      </c>
      <c r="E490" s="36" t="s">
        <v>862</v>
      </c>
      <c r="F490" s="42">
        <v>0</v>
      </c>
      <c r="G490" s="201">
        <v>5500</v>
      </c>
      <c r="H490" s="201">
        <v>5500</v>
      </c>
      <c r="I490" s="273">
        <v>5500</v>
      </c>
      <c r="J490" s="42">
        <f>J4910</f>
        <v>0</v>
      </c>
      <c r="K490" s="253"/>
    </row>
    <row r="491" spans="1:11" ht="14.1" customHeight="1" x14ac:dyDescent="0.2">
      <c r="A491" s="36"/>
      <c r="B491" s="135" t="s">
        <v>640</v>
      </c>
      <c r="C491" s="57" t="s">
        <v>748</v>
      </c>
      <c r="D491" s="57">
        <v>41</v>
      </c>
      <c r="E491" s="36" t="s">
        <v>749</v>
      </c>
      <c r="F491" s="42">
        <v>15000</v>
      </c>
      <c r="G491" s="201">
        <v>0</v>
      </c>
      <c r="H491" s="201">
        <v>0</v>
      </c>
      <c r="I491" s="273">
        <v>1020</v>
      </c>
      <c r="J491" s="42">
        <v>0</v>
      </c>
      <c r="K491" s="253"/>
    </row>
    <row r="492" spans="1:11" ht="14.1" customHeight="1" x14ac:dyDescent="0.2">
      <c r="A492" s="36"/>
      <c r="B492" s="135" t="s">
        <v>640</v>
      </c>
      <c r="C492" s="57">
        <v>717002</v>
      </c>
      <c r="D492" s="57">
        <v>52.41</v>
      </c>
      <c r="E492" s="114" t="s">
        <v>744</v>
      </c>
      <c r="F492" s="42">
        <v>86717</v>
      </c>
      <c r="G492" s="201">
        <v>98717</v>
      </c>
      <c r="H492" s="201">
        <v>98717</v>
      </c>
      <c r="I492" s="273">
        <v>91620.25</v>
      </c>
      <c r="J492" s="42">
        <f t="shared" si="35"/>
        <v>92.811015326640799</v>
      </c>
      <c r="K492" s="253"/>
    </row>
    <row r="493" spans="1:11" ht="14.1" customHeight="1" x14ac:dyDescent="0.2">
      <c r="A493" s="36"/>
      <c r="B493" s="135" t="s">
        <v>640</v>
      </c>
      <c r="C493" s="57">
        <v>717002</v>
      </c>
      <c r="D493" s="57">
        <v>52.41</v>
      </c>
      <c r="E493" s="114" t="s">
        <v>802</v>
      </c>
      <c r="F493" s="42"/>
      <c r="G493" s="201">
        <v>2668</v>
      </c>
      <c r="H493" s="201">
        <v>2668</v>
      </c>
      <c r="I493" s="273">
        <v>2668</v>
      </c>
      <c r="J493" s="42">
        <f t="shared" si="35"/>
        <v>100</v>
      </c>
      <c r="K493" s="253"/>
    </row>
    <row r="494" spans="1:11" ht="14.1" customHeight="1" x14ac:dyDescent="0.2">
      <c r="A494" s="36"/>
      <c r="B494" s="135" t="s">
        <v>640</v>
      </c>
      <c r="C494" s="57">
        <v>717002</v>
      </c>
      <c r="D494" s="204" t="s">
        <v>874</v>
      </c>
      <c r="E494" s="36" t="s">
        <v>672</v>
      </c>
      <c r="F494" s="42">
        <v>659624</v>
      </c>
      <c r="G494" s="42">
        <v>659624</v>
      </c>
      <c r="H494" s="42">
        <v>659624</v>
      </c>
      <c r="I494" s="273">
        <v>655445.93999999994</v>
      </c>
      <c r="J494" s="42">
        <f t="shared" si="35"/>
        <v>99.366599759863178</v>
      </c>
      <c r="K494" s="9"/>
    </row>
    <row r="495" spans="1:11" ht="14.1" customHeight="1" x14ac:dyDescent="0.2">
      <c r="A495" s="41"/>
      <c r="B495" s="135" t="s">
        <v>138</v>
      </c>
      <c r="C495" s="58">
        <v>717001</v>
      </c>
      <c r="D495" s="38">
        <v>41</v>
      </c>
      <c r="E495" s="38" t="s">
        <v>730</v>
      </c>
      <c r="F495" s="123">
        <v>6000</v>
      </c>
      <c r="G495" s="123">
        <v>6000</v>
      </c>
      <c r="H495" s="123">
        <v>6000</v>
      </c>
      <c r="I495" s="273">
        <v>0</v>
      </c>
      <c r="J495" s="42">
        <f t="shared" si="35"/>
        <v>0</v>
      </c>
      <c r="K495" s="9"/>
    </row>
    <row r="496" spans="1:11" ht="14.1" customHeight="1" x14ac:dyDescent="0.2">
      <c r="A496" s="41"/>
      <c r="B496" s="166" t="s">
        <v>127</v>
      </c>
      <c r="C496" s="58">
        <v>717002</v>
      </c>
      <c r="D496" s="205" t="s">
        <v>875</v>
      </c>
      <c r="E496" s="38" t="s">
        <v>731</v>
      </c>
      <c r="F496" s="123">
        <v>532247</v>
      </c>
      <c r="G496" s="123">
        <v>116634.54</v>
      </c>
      <c r="H496" s="123">
        <v>116634.54</v>
      </c>
      <c r="I496" s="273">
        <v>116634.54</v>
      </c>
      <c r="J496" s="42">
        <f t="shared" si="35"/>
        <v>100</v>
      </c>
      <c r="K496" s="9"/>
    </row>
    <row r="497" spans="1:11" ht="14.1" customHeight="1" x14ac:dyDescent="0.2">
      <c r="A497" s="41"/>
      <c r="B497" s="166" t="s">
        <v>127</v>
      </c>
      <c r="C497" s="58">
        <v>717002</v>
      </c>
      <c r="D497" s="38">
        <v>52</v>
      </c>
      <c r="E497" s="38" t="s">
        <v>758</v>
      </c>
      <c r="F497" s="123">
        <v>28013</v>
      </c>
      <c r="G497" s="123">
        <v>6139</v>
      </c>
      <c r="H497" s="123">
        <v>6139</v>
      </c>
      <c r="I497" s="273">
        <v>6138.66</v>
      </c>
      <c r="J497" s="42">
        <f t="shared" si="35"/>
        <v>99.99446163870337</v>
      </c>
      <c r="K497" s="9"/>
    </row>
    <row r="498" spans="1:11" ht="14.1" customHeight="1" x14ac:dyDescent="0.2">
      <c r="A498" s="41"/>
      <c r="B498" s="166" t="s">
        <v>127</v>
      </c>
      <c r="C498" s="58">
        <v>716</v>
      </c>
      <c r="D498" s="38">
        <v>41</v>
      </c>
      <c r="E498" s="38" t="s">
        <v>736</v>
      </c>
      <c r="F498" s="123">
        <v>2000</v>
      </c>
      <c r="G498" s="123">
        <v>2000</v>
      </c>
      <c r="H498" s="123">
        <v>2000</v>
      </c>
      <c r="I498" s="273">
        <v>5008.75</v>
      </c>
      <c r="J498" s="42">
        <f t="shared" si="35"/>
        <v>250.4375</v>
      </c>
      <c r="K498" s="9"/>
    </row>
    <row r="499" spans="1:11" ht="14.1" customHeight="1" x14ac:dyDescent="0.2">
      <c r="A499" s="41"/>
      <c r="B499" s="168" t="s">
        <v>614</v>
      </c>
      <c r="C499" s="169">
        <v>714001</v>
      </c>
      <c r="D499" s="170">
        <v>41</v>
      </c>
      <c r="E499" s="170" t="s">
        <v>746</v>
      </c>
      <c r="F499" s="123">
        <v>12500</v>
      </c>
      <c r="G499" s="123">
        <v>13510</v>
      </c>
      <c r="H499" s="123">
        <v>13510</v>
      </c>
      <c r="I499" s="273">
        <v>13509.94</v>
      </c>
      <c r="J499" s="42">
        <f t="shared" si="35"/>
        <v>99.999555884529983</v>
      </c>
      <c r="K499" s="9"/>
    </row>
    <row r="500" spans="1:11" ht="14.1" customHeight="1" x14ac:dyDescent="0.2">
      <c r="A500" s="41"/>
      <c r="B500" s="166" t="s">
        <v>127</v>
      </c>
      <c r="C500" s="169">
        <v>713004</v>
      </c>
      <c r="D500" s="170">
        <v>53.43</v>
      </c>
      <c r="E500" s="170" t="s">
        <v>853</v>
      </c>
      <c r="F500" s="123">
        <v>0</v>
      </c>
      <c r="G500" s="123">
        <v>3900</v>
      </c>
      <c r="H500" s="123">
        <v>3900</v>
      </c>
      <c r="I500" s="273">
        <v>3873.6</v>
      </c>
      <c r="J500" s="42">
        <f t="shared" si="35"/>
        <v>99.323076923076925</v>
      </c>
      <c r="K500" s="9"/>
    </row>
    <row r="501" spans="1:11" ht="14.1" customHeight="1" x14ac:dyDescent="0.2">
      <c r="A501" s="41"/>
      <c r="B501" s="40" t="s">
        <v>138</v>
      </c>
      <c r="C501" s="169" t="s">
        <v>796</v>
      </c>
      <c r="D501" s="170">
        <v>41</v>
      </c>
      <c r="E501" s="170" t="s">
        <v>794</v>
      </c>
      <c r="F501" s="123">
        <v>0</v>
      </c>
      <c r="G501" s="200">
        <v>4263</v>
      </c>
      <c r="H501" s="200">
        <v>4263</v>
      </c>
      <c r="I501" s="273">
        <v>4263.38</v>
      </c>
      <c r="J501" s="42">
        <f t="shared" si="35"/>
        <v>100.00891391039175</v>
      </c>
      <c r="K501" s="253"/>
    </row>
    <row r="502" spans="1:11" ht="14.1" customHeight="1" x14ac:dyDescent="0.2">
      <c r="A502" s="41"/>
      <c r="B502" s="40" t="s">
        <v>138</v>
      </c>
      <c r="C502" s="169" t="s">
        <v>795</v>
      </c>
      <c r="D502" s="170">
        <v>41</v>
      </c>
      <c r="E502" s="170" t="s">
        <v>797</v>
      </c>
      <c r="F502" s="123">
        <v>0</v>
      </c>
      <c r="G502" s="200">
        <v>4500</v>
      </c>
      <c r="H502" s="200">
        <v>4500</v>
      </c>
      <c r="I502" s="273">
        <v>0</v>
      </c>
      <c r="J502" s="42">
        <f t="shared" si="35"/>
        <v>0</v>
      </c>
      <c r="K502" s="253"/>
    </row>
    <row r="503" spans="1:11" ht="14.1" customHeight="1" x14ac:dyDescent="0.2">
      <c r="A503" s="41"/>
      <c r="B503" s="40" t="s">
        <v>138</v>
      </c>
      <c r="C503" s="169" t="s">
        <v>798</v>
      </c>
      <c r="D503" s="170">
        <v>52</v>
      </c>
      <c r="E503" s="170" t="s">
        <v>799</v>
      </c>
      <c r="F503" s="123">
        <v>0</v>
      </c>
      <c r="G503" s="200">
        <v>36180</v>
      </c>
      <c r="H503" s="200">
        <v>36180</v>
      </c>
      <c r="I503" s="273">
        <v>36000</v>
      </c>
      <c r="J503" s="42">
        <f t="shared" si="35"/>
        <v>99.50248756218906</v>
      </c>
      <c r="K503" s="253"/>
    </row>
    <row r="504" spans="1:11" ht="14.1" customHeight="1" x14ac:dyDescent="0.2">
      <c r="A504" s="41"/>
      <c r="B504" s="40" t="s">
        <v>138</v>
      </c>
      <c r="C504" s="169" t="s">
        <v>800</v>
      </c>
      <c r="D504" s="170">
        <v>41</v>
      </c>
      <c r="E504" s="170" t="s">
        <v>801</v>
      </c>
      <c r="F504" s="123">
        <v>0</v>
      </c>
      <c r="G504" s="200">
        <v>18310</v>
      </c>
      <c r="H504" s="200">
        <v>18310</v>
      </c>
      <c r="I504" s="273">
        <v>18309.080000000002</v>
      </c>
      <c r="J504" s="42">
        <f t="shared" si="35"/>
        <v>99.994975423265984</v>
      </c>
      <c r="K504" s="253"/>
    </row>
    <row r="505" spans="1:11" ht="14.1" customHeight="1" x14ac:dyDescent="0.2">
      <c r="A505" s="41"/>
      <c r="B505" s="54"/>
      <c r="C505" s="169" t="s">
        <v>800</v>
      </c>
      <c r="D505" s="170">
        <v>41</v>
      </c>
      <c r="E505" s="170" t="s">
        <v>830</v>
      </c>
      <c r="F505" s="123">
        <v>0</v>
      </c>
      <c r="G505" s="200">
        <v>5892</v>
      </c>
      <c r="H505" s="200">
        <v>5892</v>
      </c>
      <c r="I505" s="273">
        <v>4326</v>
      </c>
      <c r="J505" s="42">
        <f t="shared" si="35"/>
        <v>73.421588594704687</v>
      </c>
      <c r="K505" s="253"/>
    </row>
    <row r="506" spans="1:11" ht="14.1" customHeight="1" x14ac:dyDescent="0.2">
      <c r="A506" s="41"/>
      <c r="B506" s="54"/>
      <c r="C506" s="169" t="s">
        <v>831</v>
      </c>
      <c r="D506" s="170">
        <v>41</v>
      </c>
      <c r="E506" s="170" t="s">
        <v>832</v>
      </c>
      <c r="F506" s="123">
        <v>0</v>
      </c>
      <c r="G506" s="200">
        <v>13604</v>
      </c>
      <c r="H506" s="200">
        <v>13604</v>
      </c>
      <c r="I506" s="273">
        <v>13604.41</v>
      </c>
      <c r="J506" s="42">
        <f t="shared" si="35"/>
        <v>100.00301381946485</v>
      </c>
      <c r="K506" s="253"/>
    </row>
    <row r="507" spans="1:11" ht="14.1" customHeight="1" x14ac:dyDescent="0.2">
      <c r="A507" s="41"/>
      <c r="B507" s="54"/>
      <c r="C507" s="169" t="s">
        <v>835</v>
      </c>
      <c r="D507" s="170">
        <v>41</v>
      </c>
      <c r="E507" s="170" t="s">
        <v>836</v>
      </c>
      <c r="F507" s="123">
        <v>0</v>
      </c>
      <c r="G507" s="200">
        <v>9536</v>
      </c>
      <c r="H507" s="200">
        <v>9536</v>
      </c>
      <c r="I507" s="273">
        <v>9535.7800000000007</v>
      </c>
      <c r="J507" s="42">
        <f t="shared" si="35"/>
        <v>99.997692953020149</v>
      </c>
      <c r="K507" s="253"/>
    </row>
    <row r="508" spans="1:11" ht="14.1" customHeight="1" x14ac:dyDescent="0.2">
      <c r="A508" s="41"/>
      <c r="B508" s="54"/>
      <c r="C508" s="169" t="s">
        <v>833</v>
      </c>
      <c r="D508" s="170">
        <v>41</v>
      </c>
      <c r="E508" s="170" t="s">
        <v>834</v>
      </c>
      <c r="F508" s="123">
        <v>0</v>
      </c>
      <c r="G508" s="200">
        <v>4626</v>
      </c>
      <c r="H508" s="200">
        <v>4626</v>
      </c>
      <c r="I508" s="273">
        <v>4626</v>
      </c>
      <c r="J508" s="42">
        <f t="shared" si="35"/>
        <v>100</v>
      </c>
      <c r="K508" s="253"/>
    </row>
    <row r="509" spans="1:11" ht="14.1" customHeight="1" x14ac:dyDescent="0.2">
      <c r="A509" s="41"/>
      <c r="B509" s="54" t="s">
        <v>928</v>
      </c>
      <c r="C509" s="169">
        <v>713004</v>
      </c>
      <c r="D509" s="170">
        <v>111</v>
      </c>
      <c r="E509" s="170" t="s">
        <v>859</v>
      </c>
      <c r="F509" s="123">
        <v>0</v>
      </c>
      <c r="G509" s="200">
        <v>15000</v>
      </c>
      <c r="H509" s="200">
        <v>15000</v>
      </c>
      <c r="I509" s="273">
        <v>15000</v>
      </c>
      <c r="J509" s="42">
        <f t="shared" si="35"/>
        <v>100</v>
      </c>
      <c r="K509" s="253"/>
    </row>
    <row r="510" spans="1:11" ht="14.1" customHeight="1" x14ac:dyDescent="0.2">
      <c r="A510" s="41"/>
      <c r="B510" s="54"/>
      <c r="C510" s="169">
        <v>713004</v>
      </c>
      <c r="D510" s="170">
        <v>41</v>
      </c>
      <c r="E510" s="287" t="s">
        <v>929</v>
      </c>
      <c r="F510" s="123">
        <v>0</v>
      </c>
      <c r="G510" s="200">
        <v>0</v>
      </c>
      <c r="H510" s="200">
        <v>0</v>
      </c>
      <c r="I510" s="273">
        <v>5398.8</v>
      </c>
      <c r="J510" s="42">
        <v>0</v>
      </c>
      <c r="K510" s="253"/>
    </row>
    <row r="511" spans="1:11" ht="14.1" customHeight="1" x14ac:dyDescent="0.2">
      <c r="A511" s="41"/>
      <c r="B511" s="166" t="s">
        <v>127</v>
      </c>
      <c r="C511" s="169">
        <v>717001</v>
      </c>
      <c r="D511" s="170">
        <v>41</v>
      </c>
      <c r="E511" s="170" t="s">
        <v>864</v>
      </c>
      <c r="F511" s="123">
        <v>0</v>
      </c>
      <c r="G511" s="200">
        <v>3369</v>
      </c>
      <c r="H511" s="200">
        <v>3369</v>
      </c>
      <c r="I511" s="273">
        <v>9683.0300000000007</v>
      </c>
      <c r="J511" s="42">
        <f t="shared" si="35"/>
        <v>287.415553576729</v>
      </c>
      <c r="K511" s="253"/>
    </row>
    <row r="512" spans="1:11" ht="14.1" customHeight="1" x14ac:dyDescent="0.2">
      <c r="A512" s="41"/>
      <c r="B512" s="166"/>
      <c r="C512" s="169">
        <v>716</v>
      </c>
      <c r="D512" s="170">
        <v>41</v>
      </c>
      <c r="E512" s="287" t="s">
        <v>932</v>
      </c>
      <c r="F512" s="123">
        <v>0</v>
      </c>
      <c r="G512" s="200">
        <v>1000</v>
      </c>
      <c r="H512" s="200">
        <v>1000</v>
      </c>
      <c r="I512" s="273">
        <v>2950</v>
      </c>
      <c r="J512" s="42">
        <f t="shared" si="35"/>
        <v>295</v>
      </c>
      <c r="K512" s="253"/>
    </row>
    <row r="513" spans="1:19" ht="14.1" customHeight="1" x14ac:dyDescent="0.2">
      <c r="A513" s="41"/>
      <c r="B513" s="166"/>
      <c r="C513" s="169">
        <v>717002</v>
      </c>
      <c r="D513" s="170">
        <v>41</v>
      </c>
      <c r="E513" s="170" t="s">
        <v>865</v>
      </c>
      <c r="F513" s="123">
        <v>0</v>
      </c>
      <c r="G513" s="200">
        <v>3220</v>
      </c>
      <c r="H513" s="200">
        <v>3220</v>
      </c>
      <c r="I513" s="273">
        <v>3219.77</v>
      </c>
      <c r="J513" s="42">
        <f t="shared" si="35"/>
        <v>99.992857142857133</v>
      </c>
      <c r="K513" s="253"/>
    </row>
    <row r="514" spans="1:19" ht="14.1" customHeight="1" x14ac:dyDescent="0.2">
      <c r="A514" s="41"/>
      <c r="B514" s="166"/>
      <c r="C514" s="169">
        <v>717001</v>
      </c>
      <c r="D514" s="170">
        <v>41</v>
      </c>
      <c r="E514" s="287" t="s">
        <v>933</v>
      </c>
      <c r="F514" s="123">
        <v>0</v>
      </c>
      <c r="G514" s="123">
        <v>0</v>
      </c>
      <c r="H514" s="123">
        <v>0</v>
      </c>
      <c r="I514" s="278">
        <v>300</v>
      </c>
      <c r="J514" s="42">
        <v>0</v>
      </c>
      <c r="K514" s="253"/>
    </row>
    <row r="515" spans="1:19" ht="14.1" customHeight="1" x14ac:dyDescent="0.2">
      <c r="A515" s="41"/>
      <c r="B515" s="166"/>
      <c r="C515" s="169">
        <v>717002</v>
      </c>
      <c r="D515" s="170">
        <v>41</v>
      </c>
      <c r="E515" s="287" t="s">
        <v>937</v>
      </c>
      <c r="F515" s="123">
        <v>0</v>
      </c>
      <c r="G515" s="123">
        <v>0</v>
      </c>
      <c r="H515" s="123">
        <v>0</v>
      </c>
      <c r="I515" s="278">
        <v>4635.9399999999996</v>
      </c>
      <c r="J515" s="42">
        <v>0</v>
      </c>
      <c r="K515" s="253"/>
    </row>
    <row r="516" spans="1:19" ht="14.1" customHeight="1" x14ac:dyDescent="0.2">
      <c r="A516" s="41"/>
      <c r="B516" s="166"/>
      <c r="C516" s="169">
        <v>717002</v>
      </c>
      <c r="D516" s="170">
        <v>41</v>
      </c>
      <c r="E516" s="287" t="s">
        <v>936</v>
      </c>
      <c r="F516" s="123">
        <v>0</v>
      </c>
      <c r="G516" s="123">
        <v>0</v>
      </c>
      <c r="H516" s="123">
        <v>0</v>
      </c>
      <c r="I516" s="278">
        <v>1566</v>
      </c>
      <c r="J516" s="42">
        <v>0</v>
      </c>
      <c r="K516" s="253"/>
    </row>
    <row r="517" spans="1:19" ht="14.1" customHeight="1" x14ac:dyDescent="0.2">
      <c r="A517" s="41"/>
      <c r="B517" s="166"/>
      <c r="C517" s="169">
        <v>717001</v>
      </c>
      <c r="D517" s="170">
        <v>41</v>
      </c>
      <c r="E517" s="287" t="s">
        <v>934</v>
      </c>
      <c r="F517" s="123">
        <v>0</v>
      </c>
      <c r="G517" s="123">
        <v>0</v>
      </c>
      <c r="H517" s="123">
        <v>0</v>
      </c>
      <c r="I517" s="278">
        <v>1037.9000000000001</v>
      </c>
      <c r="J517" s="42">
        <v>0</v>
      </c>
      <c r="K517" s="253"/>
    </row>
    <row r="518" spans="1:19" ht="14.1" customHeight="1" x14ac:dyDescent="0.2">
      <c r="A518" s="41"/>
      <c r="B518" s="166"/>
      <c r="C518" s="169">
        <v>717001</v>
      </c>
      <c r="D518" s="170">
        <v>41</v>
      </c>
      <c r="E518" s="287" t="s">
        <v>935</v>
      </c>
      <c r="F518" s="123">
        <v>0</v>
      </c>
      <c r="G518" s="123">
        <v>0</v>
      </c>
      <c r="H518" s="123">
        <v>0</v>
      </c>
      <c r="I518" s="278">
        <v>706.82</v>
      </c>
      <c r="J518" s="42">
        <v>0</v>
      </c>
      <c r="K518" s="253"/>
    </row>
    <row r="519" spans="1:19" ht="14.1" customHeight="1" x14ac:dyDescent="0.2">
      <c r="A519" s="41"/>
      <c r="B519" s="166"/>
      <c r="C519" s="169">
        <v>717002</v>
      </c>
      <c r="D519" s="170">
        <v>41</v>
      </c>
      <c r="E519" s="287" t="s">
        <v>938</v>
      </c>
      <c r="F519" s="123">
        <v>0</v>
      </c>
      <c r="G519" s="123">
        <v>0</v>
      </c>
      <c r="H519" s="123">
        <v>0</v>
      </c>
      <c r="I519" s="278">
        <v>5702.18</v>
      </c>
      <c r="J519" s="42">
        <v>0</v>
      </c>
      <c r="K519" s="253"/>
    </row>
    <row r="520" spans="1:19" ht="14.1" customHeight="1" thickBot="1" x14ac:dyDescent="0.25">
      <c r="A520" s="47" t="s">
        <v>112</v>
      </c>
      <c r="B520" s="54"/>
      <c r="C520" s="58"/>
      <c r="D520" s="38"/>
      <c r="E520" s="46" t="s">
        <v>64</v>
      </c>
      <c r="F520" s="127">
        <f>SUM(F474:F514)</f>
        <v>1508546</v>
      </c>
      <c r="G520" s="127">
        <f t="shared" ref="G520:H520" si="39">SUM(G474:G513)</f>
        <v>1196487.54</v>
      </c>
      <c r="H520" s="127">
        <f t="shared" si="39"/>
        <v>1196487.54</v>
      </c>
      <c r="I520" s="263">
        <f>SUM(I474:I519)</f>
        <v>1162406.8699999999</v>
      </c>
      <c r="J520" s="123">
        <f t="shared" si="35"/>
        <v>97.151606777284101</v>
      </c>
      <c r="K520" s="122"/>
      <c r="M520" s="33">
        <f>SUM(F520)</f>
        <v>1508546</v>
      </c>
      <c r="N520" s="33">
        <f>SUM(G520)</f>
        <v>1196487.54</v>
      </c>
      <c r="O520" s="33">
        <f>SUM(H520)</f>
        <v>1196487.54</v>
      </c>
      <c r="P520" s="33">
        <f>SUM(I520)</f>
        <v>1162406.8699999999</v>
      </c>
      <c r="Q520" s="33">
        <f>SUM(J520)</f>
        <v>97.151606777284101</v>
      </c>
      <c r="R520" s="33">
        <f>SUM(I520)</f>
        <v>1162406.8699999999</v>
      </c>
      <c r="S520" s="33"/>
    </row>
    <row r="521" spans="1:19" ht="15" customHeight="1" thickBot="1" x14ac:dyDescent="0.3">
      <c r="A521" s="173" t="s">
        <v>416</v>
      </c>
      <c r="B521" s="172"/>
      <c r="C521" s="174"/>
      <c r="D521" s="175"/>
      <c r="E521" s="172"/>
      <c r="F521" s="51">
        <f>SUM(M521)</f>
        <v>1508546</v>
      </c>
      <c r="G521" s="51">
        <f t="shared" ref="G521:H521" si="40">SUM(N521)</f>
        <v>1196487.54</v>
      </c>
      <c r="H521" s="51">
        <f t="shared" si="40"/>
        <v>1196487.54</v>
      </c>
      <c r="I521" s="264">
        <f>SUM(R520)</f>
        <v>1162406.8699999999</v>
      </c>
      <c r="J521" s="51">
        <f>SUM(I521/H521)*100</f>
        <v>97.151606777284101</v>
      </c>
      <c r="M521" s="33">
        <f>SUM(M520)</f>
        <v>1508546</v>
      </c>
      <c r="N521" s="33">
        <f t="shared" ref="N521:Q521" si="41">SUM(N520)</f>
        <v>1196487.54</v>
      </c>
      <c r="O521" s="33">
        <f t="shared" si="41"/>
        <v>1196487.54</v>
      </c>
      <c r="P521" s="33">
        <f t="shared" si="41"/>
        <v>1162406.8699999999</v>
      </c>
      <c r="Q521" s="33">
        <f t="shared" si="41"/>
        <v>97.151606777284101</v>
      </c>
      <c r="R521" s="33"/>
      <c r="S521" s="33"/>
    </row>
    <row r="522" spans="1:19" ht="15" customHeight="1" x14ac:dyDescent="0.2">
      <c r="A522" s="52"/>
      <c r="B522" s="52"/>
      <c r="C522" s="102"/>
      <c r="D522" s="65"/>
      <c r="E522" s="65" t="s">
        <v>417</v>
      </c>
      <c r="F522" s="30"/>
      <c r="G522" s="30"/>
      <c r="H522" s="30"/>
      <c r="I522" s="34"/>
      <c r="J522" s="9"/>
      <c r="K522" s="30"/>
    </row>
    <row r="523" spans="1:19" s="10" customFormat="1" ht="15" customHeight="1" x14ac:dyDescent="0.2">
      <c r="A523" s="48" t="s">
        <v>297</v>
      </c>
      <c r="B523" s="48"/>
      <c r="C523" s="80"/>
      <c r="D523" s="48"/>
      <c r="E523" s="61"/>
      <c r="F523" s="9"/>
      <c r="G523" s="9"/>
      <c r="H523" s="9"/>
      <c r="I523" s="34"/>
      <c r="J523" s="9"/>
      <c r="K523" s="9"/>
    </row>
    <row r="524" spans="1:19" s="8" customFormat="1" ht="15" customHeight="1" x14ac:dyDescent="0.2">
      <c r="A524" s="64" t="s">
        <v>429</v>
      </c>
      <c r="B524" s="72" t="s">
        <v>467</v>
      </c>
      <c r="C524" s="73"/>
      <c r="D524" s="64"/>
      <c r="E524" s="62" t="s">
        <v>81</v>
      </c>
      <c r="F524" s="9"/>
      <c r="G524" s="9"/>
      <c r="H524" s="9"/>
      <c r="I524" s="34"/>
      <c r="J524" s="9"/>
      <c r="K524" s="9"/>
    </row>
    <row r="525" spans="1:19" ht="15" customHeight="1" x14ac:dyDescent="0.2">
      <c r="A525" s="74" t="s">
        <v>410</v>
      </c>
      <c r="B525" s="47" t="s">
        <v>80</v>
      </c>
      <c r="C525" s="57">
        <v>821005</v>
      </c>
      <c r="D525" s="36">
        <v>41</v>
      </c>
      <c r="E525" s="41" t="s">
        <v>0</v>
      </c>
      <c r="F525" s="50">
        <v>6812</v>
      </c>
      <c r="G525" s="50">
        <v>6812</v>
      </c>
      <c r="H525" s="50">
        <v>6812</v>
      </c>
      <c r="I525" s="320">
        <v>8892.69</v>
      </c>
      <c r="J525" s="42">
        <f t="shared" si="35"/>
        <v>130.54448032883147</v>
      </c>
      <c r="K525" s="9"/>
    </row>
    <row r="526" spans="1:19" ht="15" customHeight="1" x14ac:dyDescent="0.2">
      <c r="A526" s="74"/>
      <c r="B526" s="47"/>
      <c r="C526" s="143" t="s">
        <v>184</v>
      </c>
      <c r="D526" s="36">
        <v>41</v>
      </c>
      <c r="E526" s="36" t="s">
        <v>356</v>
      </c>
      <c r="F526" s="50">
        <v>18455</v>
      </c>
      <c r="G526" s="50">
        <v>18455</v>
      </c>
      <c r="H526" s="50">
        <v>18455</v>
      </c>
      <c r="I526" s="273">
        <v>19611.25</v>
      </c>
      <c r="J526" s="318">
        <f t="shared" ref="J526:J551" si="42">SUM(I526/H526)*100</f>
        <v>106.26523977241939</v>
      </c>
      <c r="K526" s="9"/>
    </row>
    <row r="527" spans="1:19" ht="15" customHeight="1" x14ac:dyDescent="0.2">
      <c r="A527" s="36"/>
      <c r="B527" s="36"/>
      <c r="C527" s="143" t="s">
        <v>183</v>
      </c>
      <c r="D527" s="36">
        <v>41.46</v>
      </c>
      <c r="E527" s="36" t="s">
        <v>807</v>
      </c>
      <c r="F527" s="42">
        <v>30000</v>
      </c>
      <c r="G527" s="42">
        <v>30000</v>
      </c>
      <c r="H527" s="42">
        <v>30000</v>
      </c>
      <c r="I527" s="273">
        <v>30000</v>
      </c>
      <c r="J527" s="42">
        <f t="shared" si="42"/>
        <v>100</v>
      </c>
      <c r="K527" s="9"/>
    </row>
    <row r="528" spans="1:19" ht="15" customHeight="1" x14ac:dyDescent="0.2">
      <c r="A528" s="36"/>
      <c r="B528" s="36"/>
      <c r="C528" s="143" t="s">
        <v>705</v>
      </c>
      <c r="D528" s="36">
        <v>41</v>
      </c>
      <c r="E528" s="36" t="s">
        <v>706</v>
      </c>
      <c r="F528" s="42">
        <v>54700</v>
      </c>
      <c r="G528" s="42">
        <v>54700</v>
      </c>
      <c r="H528" s="42">
        <v>54700</v>
      </c>
      <c r="I528" s="273">
        <v>54700</v>
      </c>
      <c r="J528" s="42">
        <f t="shared" si="42"/>
        <v>100</v>
      </c>
      <c r="K528" s="9"/>
    </row>
    <row r="529" spans="1:19" ht="15" customHeight="1" x14ac:dyDescent="0.2">
      <c r="A529" s="36"/>
      <c r="B529" s="36"/>
      <c r="C529" s="143">
        <v>814001</v>
      </c>
      <c r="D529" s="36">
        <v>43</v>
      </c>
      <c r="E529" s="36" t="s">
        <v>803</v>
      </c>
      <c r="F529" s="42">
        <v>0</v>
      </c>
      <c r="G529" s="201">
        <v>0</v>
      </c>
      <c r="H529" s="201">
        <v>0</v>
      </c>
      <c r="I529" s="273">
        <v>0</v>
      </c>
      <c r="J529" s="42">
        <v>0</v>
      </c>
      <c r="K529" s="253"/>
    </row>
    <row r="530" spans="1:19" ht="15" customHeight="1" thickBot="1" x14ac:dyDescent="0.25">
      <c r="A530" s="83" t="s">
        <v>410</v>
      </c>
      <c r="B530" s="38"/>
      <c r="C530" s="58"/>
      <c r="D530" s="38"/>
      <c r="E530" s="46" t="s">
        <v>64</v>
      </c>
      <c r="F530" s="127">
        <f>SUM(F525:F529)</f>
        <v>109967</v>
      </c>
      <c r="G530" s="127">
        <f t="shared" ref="G530:H530" si="43">SUM(G525:G529)</f>
        <v>109967</v>
      </c>
      <c r="H530" s="127">
        <f t="shared" si="43"/>
        <v>109967</v>
      </c>
      <c r="I530" s="263">
        <f>SUM(I525:I529)</f>
        <v>113203.94</v>
      </c>
      <c r="J530" s="123">
        <f t="shared" si="42"/>
        <v>102.94355579401093</v>
      </c>
      <c r="K530" s="122"/>
      <c r="M530" s="33">
        <f>SUM(F530)</f>
        <v>109967</v>
      </c>
      <c r="N530" s="33">
        <f>SUM(G530)</f>
        <v>109967</v>
      </c>
      <c r="O530" s="33">
        <f>SUM(H530)</f>
        <v>109967</v>
      </c>
      <c r="P530" s="33">
        <f>SUM(I530)</f>
        <v>113203.94</v>
      </c>
      <c r="Q530" s="33">
        <f>SUM(J530)</f>
        <v>102.94355579401093</v>
      </c>
      <c r="R530" s="33">
        <f>SUM(I530)</f>
        <v>113203.94</v>
      </c>
      <c r="S530" s="33"/>
    </row>
    <row r="531" spans="1:19" ht="15" customHeight="1" thickBot="1" x14ac:dyDescent="0.3">
      <c r="A531" s="173" t="s">
        <v>418</v>
      </c>
      <c r="B531" s="175"/>
      <c r="C531" s="174"/>
      <c r="D531" s="175"/>
      <c r="E531" s="335"/>
      <c r="F531" s="51">
        <f>SUM(M531)</f>
        <v>109967</v>
      </c>
      <c r="G531" s="51">
        <f>SUM(N531)</f>
        <v>109967</v>
      </c>
      <c r="H531" s="51">
        <f>SUM(O531)</f>
        <v>109967</v>
      </c>
      <c r="I531" s="264">
        <f>SUM(R530)</f>
        <v>113203.94</v>
      </c>
      <c r="J531" s="51">
        <f t="shared" si="42"/>
        <v>102.94355579401093</v>
      </c>
      <c r="M531" s="33">
        <f>SUM(M530)</f>
        <v>109967</v>
      </c>
      <c r="N531" s="33">
        <f t="shared" ref="N531:Q531" si="44">SUM(N530)</f>
        <v>109967</v>
      </c>
      <c r="O531" s="33">
        <f t="shared" si="44"/>
        <v>109967</v>
      </c>
      <c r="P531" s="33">
        <f t="shared" si="44"/>
        <v>113203.94</v>
      </c>
      <c r="Q531" s="33">
        <f t="shared" si="44"/>
        <v>102.94355579401093</v>
      </c>
      <c r="R531" s="33"/>
      <c r="S531" s="33"/>
    </row>
    <row r="532" spans="1:19" ht="14.25" customHeight="1" x14ac:dyDescent="0.2">
      <c r="A532" s="65"/>
      <c r="B532" s="65"/>
      <c r="C532" s="102"/>
      <c r="D532" s="65"/>
      <c r="E532" s="65"/>
      <c r="F532" s="179"/>
      <c r="G532" s="179"/>
      <c r="H532" s="179"/>
      <c r="I532" s="279"/>
      <c r="J532" s="318"/>
      <c r="K532" s="256"/>
    </row>
    <row r="533" spans="1:19" ht="14.25" customHeight="1" x14ac:dyDescent="0.2">
      <c r="A533" s="45"/>
      <c r="B533" s="288" t="s">
        <v>346</v>
      </c>
      <c r="C533" s="289"/>
      <c r="D533" s="288"/>
      <c r="E533" s="288" t="s">
        <v>261</v>
      </c>
      <c r="F533" s="42"/>
      <c r="G533" s="42"/>
      <c r="H533" s="42"/>
      <c r="I533" s="273"/>
      <c r="J533" s="42"/>
      <c r="K533" s="9"/>
    </row>
    <row r="534" spans="1:19" ht="14.25" customHeight="1" x14ac:dyDescent="0.2">
      <c r="A534" s="45"/>
      <c r="B534" s="288"/>
      <c r="C534" s="289"/>
      <c r="D534" s="288"/>
      <c r="E534" s="288" t="s">
        <v>260</v>
      </c>
      <c r="F534" s="167"/>
      <c r="G534" s="167"/>
      <c r="H534" s="167"/>
      <c r="I534" s="280"/>
      <c r="J534" s="42"/>
      <c r="K534" s="257"/>
    </row>
    <row r="535" spans="1:19" ht="14.25" customHeight="1" x14ac:dyDescent="0.2">
      <c r="A535" s="38"/>
      <c r="B535" s="290" t="s">
        <v>346</v>
      </c>
      <c r="C535" s="291">
        <v>633011</v>
      </c>
      <c r="D535" s="292"/>
      <c r="E535" s="293" t="s">
        <v>281</v>
      </c>
      <c r="F535" s="317">
        <v>0</v>
      </c>
      <c r="G535" s="317">
        <v>0</v>
      </c>
      <c r="H535" s="317">
        <v>0</v>
      </c>
      <c r="I535" s="300">
        <v>35630.660000000003</v>
      </c>
      <c r="J535" s="42"/>
      <c r="K535" s="122"/>
    </row>
    <row r="536" spans="1:19" ht="14.25" customHeight="1" x14ac:dyDescent="0.2">
      <c r="A536" s="38"/>
      <c r="B536" s="290" t="s">
        <v>346</v>
      </c>
      <c r="C536" s="292">
        <v>633011</v>
      </c>
      <c r="D536" s="294"/>
      <c r="E536" s="293" t="s">
        <v>284</v>
      </c>
      <c r="F536" s="317">
        <v>0</v>
      </c>
      <c r="G536" s="317">
        <v>0</v>
      </c>
      <c r="H536" s="317">
        <v>0</v>
      </c>
      <c r="I536" s="300">
        <v>16461.310000000001</v>
      </c>
      <c r="J536" s="42"/>
      <c r="K536" s="122"/>
    </row>
    <row r="537" spans="1:19" ht="14.25" customHeight="1" thickBot="1" x14ac:dyDescent="0.25">
      <c r="A537" s="38"/>
      <c r="B537" s="295"/>
      <c r="C537" s="296"/>
      <c r="D537" s="295"/>
      <c r="E537" s="297" t="s">
        <v>64</v>
      </c>
      <c r="F537" s="312">
        <v>0</v>
      </c>
      <c r="G537" s="312">
        <v>0</v>
      </c>
      <c r="H537" s="312">
        <v>0</v>
      </c>
      <c r="I537" s="301">
        <f>SUM(I535:I536)</f>
        <v>52091.97</v>
      </c>
      <c r="J537" s="123"/>
      <c r="K537" s="122"/>
    </row>
    <row r="538" spans="1:19" ht="14.25" customHeight="1" thickBot="1" x14ac:dyDescent="0.25">
      <c r="A538" s="303" t="s">
        <v>230</v>
      </c>
      <c r="B538" s="298"/>
      <c r="C538" s="298"/>
      <c r="D538" s="298"/>
      <c r="E538" s="299"/>
      <c r="F538" s="313">
        <v>0</v>
      </c>
      <c r="G538" s="313">
        <v>0</v>
      </c>
      <c r="H538" s="313">
        <v>0</v>
      </c>
      <c r="I538" s="302">
        <f>SUM(I537)</f>
        <v>52091.97</v>
      </c>
      <c r="J538" s="51"/>
    </row>
    <row r="539" spans="1:19" ht="14.25" customHeight="1" x14ac:dyDescent="0.2">
      <c r="A539" s="161"/>
      <c r="B539" s="162"/>
      <c r="C539" s="162"/>
      <c r="D539" s="162"/>
      <c r="E539" s="161"/>
      <c r="F539" s="163"/>
      <c r="G539" s="163"/>
      <c r="H539" s="163"/>
      <c r="I539" s="281"/>
      <c r="J539" s="9"/>
      <c r="K539" s="163"/>
    </row>
    <row r="540" spans="1:19" ht="14.25" customHeight="1" x14ac:dyDescent="0.2">
      <c r="A540" s="161"/>
      <c r="B540" s="162"/>
      <c r="C540" s="162"/>
      <c r="D540" s="162"/>
      <c r="E540" s="161"/>
      <c r="F540" s="163" t="s">
        <v>717</v>
      </c>
      <c r="G540" s="163" t="s">
        <v>717</v>
      </c>
      <c r="H540" s="163" t="s">
        <v>717</v>
      </c>
      <c r="I540" s="281"/>
      <c r="J540" s="9"/>
      <c r="K540" s="163"/>
    </row>
    <row r="541" spans="1:19" ht="14.25" customHeight="1" x14ac:dyDescent="0.2">
      <c r="A541" s="161"/>
      <c r="B541" s="162"/>
      <c r="C541" s="162"/>
      <c r="D541" s="162"/>
      <c r="E541" s="161"/>
      <c r="F541" s="163"/>
      <c r="G541" s="163"/>
      <c r="H541" s="163"/>
      <c r="I541" s="281"/>
      <c r="J541" s="9"/>
      <c r="K541" s="163"/>
    </row>
    <row r="542" spans="1:19" ht="14.25" customHeight="1" x14ac:dyDescent="0.2">
      <c r="A542" s="65"/>
      <c r="B542" s="52"/>
      <c r="C542" s="65"/>
      <c r="D542" s="65"/>
      <c r="E542" s="65"/>
      <c r="F542" s="7"/>
      <c r="G542" s="7"/>
      <c r="H542" s="7"/>
      <c r="I542" s="282"/>
      <c r="J542" s="9"/>
      <c r="K542" s="7"/>
    </row>
    <row r="543" spans="1:19" ht="15.75" customHeight="1" thickBot="1" x14ac:dyDescent="0.3">
      <c r="A543" s="140" t="s">
        <v>185</v>
      </c>
      <c r="B543" s="14"/>
      <c r="C543" s="140"/>
      <c r="D543" s="98"/>
      <c r="E543" s="97"/>
      <c r="F543" s="128"/>
      <c r="G543" s="128"/>
      <c r="H543" s="128"/>
      <c r="I543" s="283"/>
      <c r="J543" s="128"/>
    </row>
    <row r="544" spans="1:19" ht="15.75" customHeight="1" thickBot="1" x14ac:dyDescent="0.3">
      <c r="A544" s="150" t="s">
        <v>414</v>
      </c>
      <c r="B544" s="151"/>
      <c r="C544" s="152"/>
      <c r="D544" s="151"/>
      <c r="E544" s="153"/>
      <c r="F544" s="164">
        <f>SUM(F469)</f>
        <v>2203657</v>
      </c>
      <c r="G544" s="164">
        <f t="shared" ref="G544:H544" si="45">SUM(G469)</f>
        <v>2343923.8200000003</v>
      </c>
      <c r="H544" s="164">
        <f t="shared" si="45"/>
        <v>2371330.8200000003</v>
      </c>
      <c r="I544" s="329">
        <f>SUM(I469)</f>
        <v>2269542.7600000007</v>
      </c>
      <c r="J544" s="333">
        <f t="shared" si="42"/>
        <v>95.707555473006522</v>
      </c>
      <c r="K544" s="7"/>
    </row>
    <row r="545" spans="1:12" ht="15.75" customHeight="1" thickBot="1" x14ac:dyDescent="0.3">
      <c r="A545" s="154" t="s">
        <v>419</v>
      </c>
      <c r="B545" s="155"/>
      <c r="C545" s="155"/>
      <c r="D545" s="155"/>
      <c r="E545" s="156"/>
      <c r="F545" s="55">
        <f>SUM(F521)</f>
        <v>1508546</v>
      </c>
      <c r="G545" s="55">
        <f t="shared" ref="G545:H545" si="46">SUM(G521)</f>
        <v>1196487.54</v>
      </c>
      <c r="H545" s="55">
        <f t="shared" si="46"/>
        <v>1196487.54</v>
      </c>
      <c r="I545" s="329">
        <f>SUM(I521)</f>
        <v>1162406.8699999999</v>
      </c>
      <c r="J545" s="333">
        <f t="shared" si="42"/>
        <v>97.151606777284101</v>
      </c>
      <c r="K545" s="7"/>
    </row>
    <row r="546" spans="1:12" ht="15.75" customHeight="1" thickBot="1" x14ac:dyDescent="0.3">
      <c r="A546" s="157" t="s">
        <v>418</v>
      </c>
      <c r="B546" s="158"/>
      <c r="C546" s="158"/>
      <c r="D546" s="158"/>
      <c r="E546" s="159"/>
      <c r="F546" s="148">
        <f t="shared" ref="F546" si="47">SUM(F531)</f>
        <v>109967</v>
      </c>
      <c r="G546" s="148">
        <f t="shared" ref="G546:H546" si="48">SUM(G531)</f>
        <v>109967</v>
      </c>
      <c r="H546" s="148">
        <f t="shared" si="48"/>
        <v>109967</v>
      </c>
      <c r="I546" s="329">
        <f>SUM(I531)</f>
        <v>113203.94</v>
      </c>
      <c r="J546" s="333">
        <f t="shared" si="42"/>
        <v>102.94355579401093</v>
      </c>
      <c r="K546" s="122"/>
    </row>
    <row r="547" spans="1:12" ht="15.75" customHeight="1" thickBot="1" x14ac:dyDescent="0.3">
      <c r="A547" s="149" t="s">
        <v>420</v>
      </c>
      <c r="B547" s="142"/>
      <c r="C547" s="142"/>
      <c r="D547" s="142"/>
      <c r="E547" s="177"/>
      <c r="F547" s="51">
        <f t="shared" ref="F547" si="49">SUM(F544:F546)</f>
        <v>3822170</v>
      </c>
      <c r="G547" s="51">
        <f t="shared" ref="G547" si="50">SUM(G544:G546)</f>
        <v>3650378.3600000003</v>
      </c>
      <c r="H547" s="51">
        <v>3677786</v>
      </c>
      <c r="I547" s="327">
        <f>SUM(I544:I546)</f>
        <v>3545153.5700000008</v>
      </c>
      <c r="J547" s="51">
        <f>SUM(I547/H547)*100</f>
        <v>96.393688213506735</v>
      </c>
    </row>
    <row r="548" spans="1:12" ht="15.75" customHeight="1" thickBot="1" x14ac:dyDescent="0.25">
      <c r="A548" s="65"/>
      <c r="B548" s="65"/>
      <c r="C548" s="65"/>
      <c r="D548" s="65"/>
      <c r="E548" s="65"/>
      <c r="F548" s="141"/>
      <c r="G548" s="141"/>
      <c r="H548" s="141"/>
      <c r="I548" s="284"/>
      <c r="J548" s="9"/>
      <c r="K548" s="141"/>
    </row>
    <row r="549" spans="1:12" ht="15.75" customHeight="1" thickBot="1" x14ac:dyDescent="0.3">
      <c r="A549" s="160" t="s">
        <v>411</v>
      </c>
      <c r="B549" s="151"/>
      <c r="C549" s="151"/>
      <c r="D549" s="151"/>
      <c r="E549" s="153"/>
      <c r="F549" s="191">
        <f>SUM('Príjmy 1-12 2017'!E198)</f>
        <v>2472899</v>
      </c>
      <c r="G549" s="191">
        <v>2553679</v>
      </c>
      <c r="H549" s="191">
        <v>2581087</v>
      </c>
      <c r="I549" s="330">
        <f>SUM('Príjmy 1-12 2017'!H198)</f>
        <v>2545333.75</v>
      </c>
      <c r="J549" s="333">
        <f t="shared" si="42"/>
        <v>98.614798726273079</v>
      </c>
      <c r="K549" s="7"/>
    </row>
    <row r="550" spans="1:12" ht="15.75" customHeight="1" thickBot="1" x14ac:dyDescent="0.3">
      <c r="A550" s="154" t="s">
        <v>412</v>
      </c>
      <c r="B550" s="155"/>
      <c r="C550" s="155"/>
      <c r="D550" s="155"/>
      <c r="E550" s="156"/>
      <c r="F550" s="55">
        <f>SUM('Príjmy 1-12 2017'!E199)</f>
        <v>1254271</v>
      </c>
      <c r="G550" s="55">
        <v>858311</v>
      </c>
      <c r="H550" s="55">
        <v>858311</v>
      </c>
      <c r="I550" s="330">
        <f>SUM('Príjmy 1-12 2017'!H199)</f>
        <v>800487.83000000007</v>
      </c>
      <c r="J550" s="333">
        <f t="shared" si="42"/>
        <v>93.263144710949774</v>
      </c>
      <c r="K550" s="7"/>
    </row>
    <row r="551" spans="1:12" ht="15.75" customHeight="1" thickBot="1" x14ac:dyDescent="0.3">
      <c r="A551" s="157" t="s">
        <v>413</v>
      </c>
      <c r="B551" s="158"/>
      <c r="C551" s="158"/>
      <c r="D551" s="158"/>
      <c r="E551" s="159"/>
      <c r="F551" s="55">
        <f>SUM('Príjmy 1-12 2017'!E200)</f>
        <v>95000</v>
      </c>
      <c r="G551" s="55">
        <v>238388</v>
      </c>
      <c r="H551" s="55">
        <v>238388</v>
      </c>
      <c r="I551" s="330">
        <f>SUM('Príjmy 1-12 2017'!H200)</f>
        <v>239088.28</v>
      </c>
      <c r="J551" s="333">
        <f t="shared" si="42"/>
        <v>100.29375639713409</v>
      </c>
      <c r="K551" s="7"/>
    </row>
    <row r="552" spans="1:12" ht="15.75" customHeight="1" thickBot="1" x14ac:dyDescent="0.3">
      <c r="A552" s="17" t="s">
        <v>421</v>
      </c>
      <c r="B552" s="172"/>
      <c r="C552" s="142"/>
      <c r="D552" s="142"/>
      <c r="E552" s="178"/>
      <c r="F552" s="51">
        <f>SUM(F549:F551)</f>
        <v>3822170</v>
      </c>
      <c r="G552" s="51">
        <f t="shared" ref="G552:H552" si="51">SUM(G549:G551)</f>
        <v>3650378</v>
      </c>
      <c r="H552" s="51">
        <f t="shared" si="51"/>
        <v>3677786</v>
      </c>
      <c r="I552" s="331">
        <f>SUM(I549:I551)</f>
        <v>3584909.86</v>
      </c>
      <c r="J552" s="51">
        <f>SUM(I552/H552)*100</f>
        <v>97.474672533964721</v>
      </c>
    </row>
    <row r="553" spans="1:12" ht="15.75" customHeight="1" thickBot="1" x14ac:dyDescent="0.25">
      <c r="A553" s="61"/>
      <c r="B553" s="61"/>
      <c r="C553" s="61"/>
      <c r="D553" s="61"/>
      <c r="E553" s="65"/>
      <c r="F553" s="9"/>
      <c r="G553" s="9"/>
      <c r="H553" s="9"/>
      <c r="I553" s="34"/>
      <c r="J553" s="9"/>
      <c r="K553" s="9"/>
    </row>
    <row r="554" spans="1:12" s="10" customFormat="1" ht="15.75" customHeight="1" thickBot="1" x14ac:dyDescent="0.3">
      <c r="A554" s="17" t="s">
        <v>186</v>
      </c>
      <c r="B554" s="172"/>
      <c r="C554" s="142"/>
      <c r="D554" s="142"/>
      <c r="E554" s="178"/>
      <c r="F554" s="51">
        <f>SUM(F552-F547)</f>
        <v>0</v>
      </c>
      <c r="G554" s="51">
        <f t="shared" ref="G554:H554" si="52">SUM(G552-G547)</f>
        <v>-0.36000000033527613</v>
      </c>
      <c r="H554" s="51">
        <f t="shared" si="52"/>
        <v>0</v>
      </c>
      <c r="I554" s="332">
        <f>SUM(I552-I547)</f>
        <v>39756.289999999106</v>
      </c>
      <c r="J554" s="51">
        <v>0</v>
      </c>
    </row>
    <row r="555" spans="1:12" ht="14.25" x14ac:dyDescent="0.2">
      <c r="A555" s="24"/>
      <c r="B555" s="24"/>
      <c r="C555" s="24"/>
      <c r="D555" s="24"/>
      <c r="E555" s="24"/>
      <c r="F555" s="33"/>
      <c r="G555" s="33"/>
      <c r="H555" s="33"/>
      <c r="I555" s="33"/>
      <c r="J555" s="33"/>
      <c r="K555" s="33"/>
      <c r="L555" s="3"/>
    </row>
    <row r="556" spans="1:12" s="15" customFormat="1" ht="15" x14ac:dyDescent="0.2">
      <c r="A556" s="24"/>
      <c r="B556" s="24"/>
      <c r="C556" s="24"/>
      <c r="D556" s="24"/>
      <c r="E556" s="24" t="s">
        <v>943</v>
      </c>
      <c r="F556" s="139"/>
      <c r="G556" s="24"/>
      <c r="H556" s="35"/>
      <c r="I556" s="139"/>
      <c r="J556" s="139"/>
      <c r="K556" s="139"/>
      <c r="L556" s="16"/>
    </row>
    <row r="557" spans="1:12" s="15" customFormat="1" ht="15" x14ac:dyDescent="0.2">
      <c r="A557" s="24"/>
      <c r="B557" s="24"/>
      <c r="C557" s="24"/>
      <c r="D557" s="24"/>
      <c r="E557" s="24" t="s">
        <v>944</v>
      </c>
      <c r="F557" s="106"/>
      <c r="G557" s="24"/>
      <c r="H557" s="35"/>
      <c r="I557" s="285"/>
      <c r="J557" s="106"/>
      <c r="K557" s="106"/>
      <c r="L557" s="16"/>
    </row>
    <row r="558" spans="1:12" s="15" customFormat="1" ht="15" x14ac:dyDescent="0.2">
      <c r="A558" s="24"/>
      <c r="B558" s="24"/>
      <c r="C558" s="24"/>
      <c r="D558" s="24"/>
      <c r="E558" s="24"/>
      <c r="F558" s="24"/>
      <c r="G558" s="194"/>
      <c r="H558" s="35"/>
      <c r="I558" s="35"/>
      <c r="J558" s="24"/>
      <c r="K558" s="24"/>
      <c r="L558" s="16"/>
    </row>
    <row r="559" spans="1:12" s="15" customFormat="1" ht="15" x14ac:dyDescent="0.2">
      <c r="A559" s="24"/>
      <c r="B559" s="24"/>
      <c r="C559" s="24"/>
      <c r="D559" s="24"/>
      <c r="E559" s="28"/>
      <c r="F559" s="28"/>
      <c r="G559" s="28"/>
      <c r="H559" s="197"/>
      <c r="I559" s="341"/>
      <c r="J559" s="28"/>
      <c r="K559" s="28"/>
      <c r="L559" s="16"/>
    </row>
    <row r="560" spans="1:12" s="15" customFormat="1" ht="15" x14ac:dyDescent="0.2">
      <c r="A560" s="24"/>
      <c r="B560" s="24"/>
      <c r="C560" s="24"/>
      <c r="D560" s="24"/>
      <c r="E560" s="29"/>
      <c r="F560" s="29"/>
      <c r="G560" s="29"/>
      <c r="H560" s="198"/>
      <c r="I560" s="182"/>
      <c r="J560" s="182"/>
      <c r="K560" s="182"/>
      <c r="L560" s="16"/>
    </row>
    <row r="561" spans="8:12" s="15" customFormat="1" ht="15" x14ac:dyDescent="0.2">
      <c r="H561" s="199"/>
      <c r="L561" s="16"/>
    </row>
    <row r="562" spans="8:12" s="15" customFormat="1" ht="15" x14ac:dyDescent="0.2">
      <c r="H562" s="199"/>
      <c r="L562" s="16"/>
    </row>
    <row r="563" spans="8:12" s="15" customFormat="1" ht="15" x14ac:dyDescent="0.2">
      <c r="L563" s="16"/>
    </row>
    <row r="564" spans="8:12" s="15" customFormat="1" ht="15" x14ac:dyDescent="0.2">
      <c r="L564" s="16"/>
    </row>
    <row r="565" spans="8:12" s="15" customFormat="1" ht="15" x14ac:dyDescent="0.2">
      <c r="L565" s="16"/>
    </row>
    <row r="566" spans="8:12" s="15" customFormat="1" ht="15" x14ac:dyDescent="0.2">
      <c r="L566" s="16"/>
    </row>
    <row r="567" spans="8:12" s="15" customFormat="1" ht="15" x14ac:dyDescent="0.2">
      <c r="L567" s="16"/>
    </row>
    <row r="568" spans="8:12" s="15" customFormat="1" ht="15" x14ac:dyDescent="0.2">
      <c r="L568" s="16"/>
    </row>
    <row r="569" spans="8:12" s="15" customFormat="1" ht="15" x14ac:dyDescent="0.2">
      <c r="L569" s="16"/>
    </row>
    <row r="579" spans="2:11" ht="15" x14ac:dyDescent="0.2">
      <c r="E579" s="16"/>
      <c r="F579" s="16"/>
      <c r="G579" s="16"/>
      <c r="H579" s="16"/>
      <c r="I579" s="16"/>
      <c r="J579" s="16"/>
      <c r="K579" s="16"/>
    </row>
    <row r="580" spans="2:11" ht="15" x14ac:dyDescent="0.2">
      <c r="B580" s="16"/>
      <c r="C580" s="16"/>
      <c r="D580" s="1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210"/>
  <sheetViews>
    <sheetView tabSelected="1" topLeftCell="A149" zoomScale="84" zoomScaleNormal="84" workbookViewId="0">
      <selection activeCell="O191" sqref="O191"/>
    </sheetView>
  </sheetViews>
  <sheetFormatPr defaultColWidth="1.42578125" defaultRowHeight="12.75" x14ac:dyDescent="0.2"/>
  <cols>
    <col min="1" max="1" width="6.28515625" customWidth="1"/>
    <col min="2" max="2" width="9.85546875" customWidth="1"/>
    <col min="3" max="3" width="4.85546875" customWidth="1"/>
    <col min="4" max="4" width="57" customWidth="1"/>
    <col min="5" max="6" width="10.140625" customWidth="1"/>
    <col min="7" max="7" width="10.42578125" customWidth="1"/>
    <col min="8" max="8" width="12" customWidth="1"/>
    <col min="9" max="9" width="10.140625" customWidth="1"/>
    <col min="10" max="10" width="13" hidden="1" customWidth="1"/>
    <col min="11" max="11" width="13.85546875" hidden="1" customWidth="1"/>
    <col min="12" max="12" width="13" hidden="1" customWidth="1"/>
    <col min="13" max="13" width="13.140625" hidden="1" customWidth="1"/>
    <col min="14" max="14" width="0.140625" customWidth="1"/>
    <col min="15" max="15" width="14.140625" customWidth="1"/>
    <col min="16" max="16" width="0.42578125" customWidth="1"/>
    <col min="17" max="18" width="10.140625" customWidth="1"/>
  </cols>
  <sheetData>
    <row r="1" spans="1:4" ht="15.95" customHeight="1" x14ac:dyDescent="0.2">
      <c r="D1" s="213" t="s">
        <v>895</v>
      </c>
    </row>
    <row r="2" spans="1:4" ht="15.95" customHeight="1" x14ac:dyDescent="0.2">
      <c r="D2" t="s">
        <v>271</v>
      </c>
    </row>
    <row r="3" spans="1:4" ht="15.75" customHeight="1" x14ac:dyDescent="0.2">
      <c r="A3" t="s">
        <v>482</v>
      </c>
    </row>
    <row r="4" spans="1:4" ht="14.25" customHeight="1" x14ac:dyDescent="0.2">
      <c r="A4" t="s">
        <v>483</v>
      </c>
    </row>
    <row r="5" spans="1:4" ht="15" customHeight="1" x14ac:dyDescent="0.2">
      <c r="A5" t="s">
        <v>187</v>
      </c>
    </row>
    <row r="6" spans="1:4" x14ac:dyDescent="0.2">
      <c r="A6" t="s">
        <v>469</v>
      </c>
    </row>
    <row r="7" spans="1:4" x14ac:dyDescent="0.2">
      <c r="A7" t="s">
        <v>188</v>
      </c>
    </row>
    <row r="8" spans="1:4" x14ac:dyDescent="0.2">
      <c r="A8" t="s">
        <v>582</v>
      </c>
    </row>
    <row r="9" spans="1:4" x14ac:dyDescent="0.2">
      <c r="A9" t="s">
        <v>470</v>
      </c>
    </row>
    <row r="10" spans="1:4" x14ac:dyDescent="0.2">
      <c r="A10" t="s">
        <v>885</v>
      </c>
    </row>
    <row r="11" spans="1:4" x14ac:dyDescent="0.2">
      <c r="A11" t="s">
        <v>531</v>
      </c>
    </row>
    <row r="12" spans="1:4" x14ac:dyDescent="0.2">
      <c r="A12" t="s">
        <v>653</v>
      </c>
    </row>
    <row r="13" spans="1:4" x14ac:dyDescent="0.2">
      <c r="A13" t="s">
        <v>654</v>
      </c>
    </row>
    <row r="14" spans="1:4" x14ac:dyDescent="0.2">
      <c r="A14" t="s">
        <v>876</v>
      </c>
    </row>
    <row r="15" spans="1:4" x14ac:dyDescent="0.2">
      <c r="A15" t="s">
        <v>877</v>
      </c>
    </row>
    <row r="17" spans="1:16" ht="13.5" thickBot="1" x14ac:dyDescent="0.25">
      <c r="A17" s="218"/>
      <c r="B17" s="219"/>
      <c r="C17" s="219"/>
      <c r="D17" s="221" t="s">
        <v>348</v>
      </c>
      <c r="E17" s="219"/>
      <c r="F17" s="219"/>
      <c r="G17" s="219"/>
      <c r="H17" s="219"/>
      <c r="I17" s="220"/>
    </row>
    <row r="18" spans="1:16" x14ac:dyDescent="0.2">
      <c r="A18" s="237" t="s">
        <v>190</v>
      </c>
      <c r="B18" s="240" t="s">
        <v>8</v>
      </c>
      <c r="C18" s="237" t="s">
        <v>9</v>
      </c>
      <c r="D18" s="237"/>
      <c r="E18" s="129" t="s">
        <v>894</v>
      </c>
      <c r="F18" s="258" t="s">
        <v>766</v>
      </c>
      <c r="G18" s="258" t="s">
        <v>891</v>
      </c>
      <c r="H18" s="258" t="s">
        <v>764</v>
      </c>
      <c r="I18" s="258" t="s">
        <v>886</v>
      </c>
    </row>
    <row r="19" spans="1:16" x14ac:dyDescent="0.2">
      <c r="A19" s="238" t="s">
        <v>11</v>
      </c>
      <c r="B19" s="241" t="s">
        <v>890</v>
      </c>
      <c r="C19" s="238" t="s">
        <v>12</v>
      </c>
      <c r="D19" s="241" t="s">
        <v>889</v>
      </c>
      <c r="E19" s="130" t="s">
        <v>893</v>
      </c>
      <c r="F19" s="259" t="s">
        <v>396</v>
      </c>
      <c r="G19" s="259" t="s">
        <v>396</v>
      </c>
      <c r="H19" s="259" t="s">
        <v>396</v>
      </c>
      <c r="I19" s="259" t="s">
        <v>887</v>
      </c>
    </row>
    <row r="20" spans="1:16" x14ac:dyDescent="0.2">
      <c r="A20" s="238"/>
      <c r="B20" s="241" t="s">
        <v>11</v>
      </c>
      <c r="C20" s="238"/>
      <c r="D20" s="238"/>
      <c r="E20" s="130" t="s">
        <v>396</v>
      </c>
      <c r="F20" s="259" t="s">
        <v>892</v>
      </c>
      <c r="G20" s="259" t="s">
        <v>892</v>
      </c>
      <c r="H20" s="259" t="s">
        <v>892</v>
      </c>
      <c r="I20" s="259" t="s">
        <v>888</v>
      </c>
    </row>
    <row r="21" spans="1:16" ht="13.5" thickBot="1" x14ac:dyDescent="0.25">
      <c r="A21" s="238"/>
      <c r="B21" s="238"/>
      <c r="C21" s="238"/>
      <c r="D21" s="238"/>
      <c r="E21" s="2" t="s">
        <v>723</v>
      </c>
      <c r="F21" s="259" t="s">
        <v>767</v>
      </c>
      <c r="G21" s="259" t="s">
        <v>767</v>
      </c>
      <c r="H21" s="259" t="s">
        <v>767</v>
      </c>
      <c r="I21" s="259" t="s">
        <v>765</v>
      </c>
    </row>
    <row r="22" spans="1:16" ht="13.5" thickBot="1" x14ac:dyDescent="0.25">
      <c r="A22" s="239"/>
      <c r="B22" s="242"/>
      <c r="C22" s="242"/>
      <c r="D22" s="239"/>
      <c r="E22" s="190" t="s">
        <v>320</v>
      </c>
      <c r="F22" s="260" t="s">
        <v>320</v>
      </c>
      <c r="G22" s="260" t="s">
        <v>320</v>
      </c>
      <c r="H22" s="260" t="s">
        <v>320</v>
      </c>
      <c r="I22" s="260" t="s">
        <v>320</v>
      </c>
    </row>
    <row r="23" spans="1:16" x14ac:dyDescent="0.2">
      <c r="A23">
        <v>100</v>
      </c>
      <c r="B23" s="212"/>
      <c r="C23" s="212"/>
      <c r="D23" t="s">
        <v>376</v>
      </c>
      <c r="H23" s="33"/>
    </row>
    <row r="24" spans="1:16" x14ac:dyDescent="0.2">
      <c r="A24" s="216">
        <v>110</v>
      </c>
      <c r="B24" s="217"/>
      <c r="C24" s="217"/>
      <c r="D24" s="216" t="s">
        <v>426</v>
      </c>
      <c r="E24" s="216"/>
      <c r="F24" s="216"/>
      <c r="G24" s="216"/>
      <c r="H24" s="261"/>
      <c r="I24" s="216"/>
    </row>
    <row r="25" spans="1:16" x14ac:dyDescent="0.2">
      <c r="A25" s="216">
        <v>111</v>
      </c>
      <c r="B25" s="217"/>
      <c r="C25" s="217"/>
      <c r="D25" s="216" t="s">
        <v>191</v>
      </c>
      <c r="E25" s="216"/>
      <c r="F25" s="216"/>
      <c r="G25" s="216"/>
      <c r="H25" s="261"/>
      <c r="I25" s="216"/>
    </row>
    <row r="26" spans="1:16" x14ac:dyDescent="0.2">
      <c r="A26" s="216"/>
      <c r="B26" s="217">
        <v>111003</v>
      </c>
      <c r="C26" s="217">
        <v>41</v>
      </c>
      <c r="D26" s="216" t="s">
        <v>192</v>
      </c>
      <c r="E26" s="216">
        <v>1106708</v>
      </c>
      <c r="F26" s="216">
        <v>1132044</v>
      </c>
      <c r="G26" s="216">
        <v>1132044</v>
      </c>
      <c r="H26" s="261">
        <v>1133333.3600000001</v>
      </c>
      <c r="I26" s="336">
        <f>SUM(H26/G26)*100</f>
        <v>100.11389663299309</v>
      </c>
    </row>
    <row r="27" spans="1:16" x14ac:dyDescent="0.2">
      <c r="A27" s="222"/>
      <c r="B27" s="223"/>
      <c r="C27" s="223"/>
      <c r="D27" s="222" t="s">
        <v>88</v>
      </c>
      <c r="E27" s="222">
        <f t="shared" ref="E27" si="0">SUM(E26)</f>
        <v>1106708</v>
      </c>
      <c r="F27" s="222">
        <f t="shared" ref="F27" si="1">SUM(F26)</f>
        <v>1132044</v>
      </c>
      <c r="G27" s="222">
        <f t="shared" ref="G27" si="2">SUM(G26)</f>
        <v>1132044</v>
      </c>
      <c r="H27" s="262">
        <f>SUM(H26)</f>
        <v>1133333.3600000001</v>
      </c>
      <c r="I27" s="336">
        <f t="shared" ref="I27:I42" si="3">SUM(H27/G27)*100</f>
        <v>100.11389663299309</v>
      </c>
      <c r="J27" s="33">
        <f>SUM(E27)</f>
        <v>1106708</v>
      </c>
      <c r="K27" s="33">
        <f>SUM(F27)</f>
        <v>1132044</v>
      </c>
      <c r="L27" s="33">
        <f>SUM(G27)</f>
        <v>1132044</v>
      </c>
      <c r="M27" s="33">
        <f>SUM(H27)</f>
        <v>1133333.3600000001</v>
      </c>
      <c r="N27" s="33">
        <f>SUM(I27)</f>
        <v>100.11389663299309</v>
      </c>
      <c r="O27" s="33"/>
      <c r="P27" s="33">
        <f>SUM(H27)</f>
        <v>1133333.3600000001</v>
      </c>
    </row>
    <row r="28" spans="1:16" x14ac:dyDescent="0.2">
      <c r="A28" s="216">
        <v>120</v>
      </c>
      <c r="B28" s="217"/>
      <c r="C28" s="217"/>
      <c r="D28" s="216" t="s">
        <v>193</v>
      </c>
      <c r="E28" s="216"/>
      <c r="F28" s="216"/>
      <c r="G28" s="216"/>
      <c r="H28" s="261"/>
      <c r="I28" s="336"/>
    </row>
    <row r="29" spans="1:16" x14ac:dyDescent="0.2">
      <c r="A29" s="216"/>
      <c r="B29" s="217">
        <v>121001</v>
      </c>
      <c r="C29" s="217">
        <v>41</v>
      </c>
      <c r="D29" s="216" t="s">
        <v>194</v>
      </c>
      <c r="E29" s="216">
        <v>17000</v>
      </c>
      <c r="F29" s="216">
        <v>17000</v>
      </c>
      <c r="G29" s="216">
        <v>17000</v>
      </c>
      <c r="H29" s="261">
        <v>13648.64</v>
      </c>
      <c r="I29" s="336">
        <f t="shared" si="3"/>
        <v>80.286117647058816</v>
      </c>
    </row>
    <row r="30" spans="1:16" x14ac:dyDescent="0.2">
      <c r="A30" s="216"/>
      <c r="B30" s="217">
        <v>121002</v>
      </c>
      <c r="C30" s="217">
        <v>41</v>
      </c>
      <c r="D30" s="216" t="s">
        <v>195</v>
      </c>
      <c r="E30" s="216">
        <v>232500</v>
      </c>
      <c r="F30" s="216">
        <v>232500</v>
      </c>
      <c r="G30" s="216">
        <v>232500</v>
      </c>
      <c r="H30" s="261">
        <v>228058.54</v>
      </c>
      <c r="I30" s="336">
        <f t="shared" si="3"/>
        <v>98.089694623655916</v>
      </c>
    </row>
    <row r="31" spans="1:16" x14ac:dyDescent="0.2">
      <c r="A31" s="222"/>
      <c r="B31" s="223"/>
      <c r="C31" s="223"/>
      <c r="D31" s="222" t="s">
        <v>88</v>
      </c>
      <c r="E31" s="222">
        <f t="shared" ref="E31" si="4">SUM(E29:E30)</f>
        <v>249500</v>
      </c>
      <c r="F31" s="222">
        <f t="shared" ref="F31" si="5">SUM(F29:F30)</f>
        <v>249500</v>
      </c>
      <c r="G31" s="222">
        <f t="shared" ref="G31" si="6">SUM(G29:G30)</f>
        <v>249500</v>
      </c>
      <c r="H31" s="262">
        <f>SUM(H29:H30)</f>
        <v>241707.18</v>
      </c>
      <c r="I31" s="336">
        <f t="shared" si="3"/>
        <v>96.876625250501007</v>
      </c>
      <c r="J31" s="33">
        <f>SUM(E31)</f>
        <v>249500</v>
      </c>
      <c r="K31" s="33">
        <f>SUM(F31)</f>
        <v>249500</v>
      </c>
      <c r="L31" s="33">
        <f>SUM(G31)</f>
        <v>249500</v>
      </c>
      <c r="M31" s="33">
        <f>SUM(H31)</f>
        <v>241707.18</v>
      </c>
      <c r="N31" s="33">
        <f>SUM(I31)</f>
        <v>96.876625250501007</v>
      </c>
      <c r="O31" s="33"/>
      <c r="P31" s="33">
        <f>SUM(H31)</f>
        <v>241707.18</v>
      </c>
    </row>
    <row r="32" spans="1:16" x14ac:dyDescent="0.2">
      <c r="A32" s="216">
        <v>133</v>
      </c>
      <c r="B32" s="217"/>
      <c r="C32" s="217"/>
      <c r="D32" s="216" t="s">
        <v>196</v>
      </c>
      <c r="E32" s="216"/>
      <c r="F32" s="216"/>
      <c r="G32" s="216"/>
      <c r="H32" s="261"/>
      <c r="I32" s="336"/>
    </row>
    <row r="33" spans="1:16" x14ac:dyDescent="0.2">
      <c r="A33" s="216"/>
      <c r="B33" s="217">
        <v>133001</v>
      </c>
      <c r="C33" s="217">
        <v>41</v>
      </c>
      <c r="D33" s="216" t="s">
        <v>197</v>
      </c>
      <c r="E33" s="216">
        <v>1200</v>
      </c>
      <c r="F33" s="216">
        <v>1200</v>
      </c>
      <c r="G33" s="216">
        <v>1200</v>
      </c>
      <c r="H33" s="261">
        <v>1110</v>
      </c>
      <c r="I33" s="336">
        <f t="shared" si="3"/>
        <v>92.5</v>
      </c>
    </row>
    <row r="34" spans="1:16" x14ac:dyDescent="0.2">
      <c r="A34" s="216"/>
      <c r="B34" s="217">
        <v>133004</v>
      </c>
      <c r="C34" s="217">
        <v>41</v>
      </c>
      <c r="D34" s="216" t="s">
        <v>897</v>
      </c>
      <c r="E34" s="216">
        <v>0</v>
      </c>
      <c r="F34" s="216">
        <v>0</v>
      </c>
      <c r="G34" s="216">
        <v>0</v>
      </c>
      <c r="H34" s="261">
        <v>11.06</v>
      </c>
      <c r="I34" s="336">
        <v>0</v>
      </c>
    </row>
    <row r="35" spans="1:16" x14ac:dyDescent="0.2">
      <c r="A35" s="216"/>
      <c r="B35" s="217">
        <v>133012</v>
      </c>
      <c r="C35" s="217">
        <v>41</v>
      </c>
      <c r="D35" s="216" t="s">
        <v>198</v>
      </c>
      <c r="E35" s="216">
        <v>100</v>
      </c>
      <c r="F35" s="216">
        <v>100</v>
      </c>
      <c r="G35" s="216">
        <v>100</v>
      </c>
      <c r="H35" s="261">
        <v>115.6</v>
      </c>
      <c r="I35" s="336">
        <f t="shared" si="3"/>
        <v>115.6</v>
      </c>
    </row>
    <row r="36" spans="1:16" x14ac:dyDescent="0.2">
      <c r="A36" s="216"/>
      <c r="B36" s="217">
        <v>133006</v>
      </c>
      <c r="C36" s="217">
        <v>41</v>
      </c>
      <c r="D36" s="216" t="s">
        <v>199</v>
      </c>
      <c r="E36" s="216">
        <v>86</v>
      </c>
      <c r="F36" s="216">
        <v>105</v>
      </c>
      <c r="G36" s="216">
        <v>105</v>
      </c>
      <c r="H36" s="261">
        <v>104.65</v>
      </c>
      <c r="I36" s="336">
        <f t="shared" si="3"/>
        <v>99.666666666666671</v>
      </c>
    </row>
    <row r="37" spans="1:16" x14ac:dyDescent="0.2">
      <c r="A37" s="216"/>
      <c r="B37" s="217" t="s">
        <v>200</v>
      </c>
      <c r="C37" s="217">
        <v>41</v>
      </c>
      <c r="D37" s="216" t="s">
        <v>201</v>
      </c>
      <c r="E37" s="216">
        <v>282</v>
      </c>
      <c r="F37" s="216">
        <v>418</v>
      </c>
      <c r="G37" s="216">
        <v>418</v>
      </c>
      <c r="H37" s="261">
        <v>449.48</v>
      </c>
      <c r="I37" s="336">
        <f t="shared" si="3"/>
        <v>107.5311004784689</v>
      </c>
    </row>
    <row r="38" spans="1:16" x14ac:dyDescent="0.2">
      <c r="A38" s="216"/>
      <c r="B38" s="217" t="s">
        <v>202</v>
      </c>
      <c r="C38" s="217">
        <v>41</v>
      </c>
      <c r="D38" s="216" t="s">
        <v>203</v>
      </c>
      <c r="E38" s="216">
        <v>78700</v>
      </c>
      <c r="F38" s="216">
        <v>78700</v>
      </c>
      <c r="G38" s="216">
        <v>78700</v>
      </c>
      <c r="H38" s="261">
        <v>73506.02</v>
      </c>
      <c r="I38" s="336">
        <f t="shared" si="3"/>
        <v>93.400279542566707</v>
      </c>
    </row>
    <row r="39" spans="1:16" x14ac:dyDescent="0.2">
      <c r="A39" s="216"/>
      <c r="B39" s="217" t="s">
        <v>204</v>
      </c>
      <c r="C39" s="217">
        <v>41</v>
      </c>
      <c r="D39" s="216" t="s">
        <v>205</v>
      </c>
      <c r="E39" s="216">
        <v>17712</v>
      </c>
      <c r="F39" s="216">
        <v>17712</v>
      </c>
      <c r="G39" s="216">
        <v>17712</v>
      </c>
      <c r="H39" s="261">
        <v>17800.23</v>
      </c>
      <c r="I39" s="336">
        <f t="shared" si="3"/>
        <v>100.49813685636857</v>
      </c>
    </row>
    <row r="40" spans="1:16" x14ac:dyDescent="0.2">
      <c r="A40" s="216"/>
      <c r="B40" s="217" t="s">
        <v>236</v>
      </c>
      <c r="C40" s="217">
        <v>41</v>
      </c>
      <c r="D40" s="216" t="s">
        <v>237</v>
      </c>
      <c r="E40" s="216">
        <v>102100</v>
      </c>
      <c r="F40" s="216">
        <v>102100</v>
      </c>
      <c r="G40" s="216">
        <v>102100</v>
      </c>
      <c r="H40" s="261">
        <v>92303.56</v>
      </c>
      <c r="I40" s="336">
        <f t="shared" si="3"/>
        <v>90.405053868756127</v>
      </c>
    </row>
    <row r="41" spans="1:16" x14ac:dyDescent="0.2">
      <c r="A41" s="216"/>
      <c r="B41" s="217">
        <v>134001</v>
      </c>
      <c r="C41" s="217">
        <v>41</v>
      </c>
      <c r="D41" s="216" t="s">
        <v>497</v>
      </c>
      <c r="E41" s="216">
        <v>101</v>
      </c>
      <c r="F41" s="216">
        <v>101</v>
      </c>
      <c r="G41" s="216">
        <v>101</v>
      </c>
      <c r="H41" s="261">
        <v>101.18</v>
      </c>
      <c r="I41" s="336">
        <f t="shared" si="3"/>
        <v>100.17821782178218</v>
      </c>
    </row>
    <row r="42" spans="1:16" x14ac:dyDescent="0.2">
      <c r="A42" s="222"/>
      <c r="B42" s="223"/>
      <c r="C42" s="223"/>
      <c r="D42" s="222" t="s">
        <v>88</v>
      </c>
      <c r="E42" s="222">
        <f>SUM(E33:E41)</f>
        <v>200281</v>
      </c>
      <c r="F42" s="222">
        <f t="shared" ref="F42" si="7">SUM(F33:F41)</f>
        <v>200436</v>
      </c>
      <c r="G42" s="222">
        <f t="shared" ref="G42" si="8">SUM(G33:G41)</f>
        <v>200436</v>
      </c>
      <c r="H42" s="262">
        <f>SUM(H33:H41)</f>
        <v>185501.77999999997</v>
      </c>
      <c r="I42" s="336">
        <f t="shared" si="3"/>
        <v>92.549132890299134</v>
      </c>
      <c r="J42" s="33">
        <f>SUM(E42)</f>
        <v>200281</v>
      </c>
      <c r="K42" s="33">
        <f>SUM(F42)</f>
        <v>200436</v>
      </c>
      <c r="L42" s="33">
        <f>SUM(G42)</f>
        <v>200436</v>
      </c>
      <c r="M42" s="33">
        <f>SUM(H42)</f>
        <v>185501.77999999997</v>
      </c>
      <c r="N42" s="33">
        <f>SUM(I42)</f>
        <v>92.549132890299134</v>
      </c>
      <c r="O42" s="33"/>
      <c r="P42" s="33">
        <f>SUM(H42)</f>
        <v>185501.77999999997</v>
      </c>
    </row>
    <row r="43" spans="1:16" ht="15.95" customHeight="1" x14ac:dyDescent="0.2">
      <c r="A43">
        <v>200</v>
      </c>
      <c r="B43" s="212"/>
      <c r="C43" s="212"/>
      <c r="D43" t="s">
        <v>362</v>
      </c>
      <c r="H43" s="33"/>
    </row>
    <row r="44" spans="1:16" ht="15.95" customHeight="1" x14ac:dyDescent="0.2">
      <c r="A44" s="216">
        <v>211</v>
      </c>
      <c r="B44" s="217"/>
      <c r="C44" s="217"/>
      <c r="D44" s="216" t="s">
        <v>363</v>
      </c>
      <c r="E44" s="216"/>
      <c r="F44" s="216"/>
      <c r="G44" s="216"/>
      <c r="H44" s="261"/>
      <c r="I44" s="216"/>
    </row>
    <row r="45" spans="1:16" ht="15.95" customHeight="1" x14ac:dyDescent="0.2">
      <c r="A45" s="216"/>
      <c r="B45" s="217">
        <v>211003</v>
      </c>
      <c r="C45" s="217">
        <v>41</v>
      </c>
      <c r="D45" s="216" t="s">
        <v>206</v>
      </c>
      <c r="E45" s="216">
        <v>0</v>
      </c>
      <c r="F45" s="216">
        <v>0</v>
      </c>
      <c r="G45" s="216">
        <v>0</v>
      </c>
      <c r="H45" s="261">
        <v>0</v>
      </c>
      <c r="I45" s="336">
        <v>0</v>
      </c>
    </row>
    <row r="46" spans="1:16" ht="15.95" customHeight="1" x14ac:dyDescent="0.2">
      <c r="A46" s="222"/>
      <c r="B46" s="223"/>
      <c r="C46" s="223"/>
      <c r="D46" s="222" t="s">
        <v>88</v>
      </c>
      <c r="E46" s="222">
        <f>SUM(E45)</f>
        <v>0</v>
      </c>
      <c r="F46" s="222">
        <f t="shared" ref="F46" si="9">SUM(F45)</f>
        <v>0</v>
      </c>
      <c r="G46" s="222">
        <f t="shared" ref="G46" si="10">SUM(G45)</f>
        <v>0</v>
      </c>
      <c r="H46" s="262">
        <f>SUM(H45)</f>
        <v>0</v>
      </c>
      <c r="I46" s="336"/>
      <c r="J46" s="33">
        <f>SUM(E46)</f>
        <v>0</v>
      </c>
      <c r="K46" s="33">
        <f>SUM(F46)</f>
        <v>0</v>
      </c>
      <c r="L46" s="33">
        <f>SUM(G46)</f>
        <v>0</v>
      </c>
      <c r="M46" s="33">
        <f>SUM(H46)</f>
        <v>0</v>
      </c>
      <c r="N46" s="33">
        <f>SUM(I46)</f>
        <v>0</v>
      </c>
      <c r="O46" s="33"/>
      <c r="P46" s="33">
        <f>SUM(H46)</f>
        <v>0</v>
      </c>
    </row>
    <row r="47" spans="1:16" ht="15.95" customHeight="1" x14ac:dyDescent="0.2">
      <c r="A47" s="216">
        <v>212</v>
      </c>
      <c r="B47" s="217"/>
      <c r="C47" s="217"/>
      <c r="D47" s="216" t="s">
        <v>364</v>
      </c>
      <c r="E47" s="216"/>
      <c r="F47" s="216"/>
      <c r="G47" s="216"/>
      <c r="H47" s="261"/>
      <c r="I47" s="336"/>
    </row>
    <row r="48" spans="1:16" ht="15.95" customHeight="1" x14ac:dyDescent="0.2">
      <c r="A48" s="216"/>
      <c r="B48" s="217">
        <v>212002</v>
      </c>
      <c r="C48" s="217">
        <v>41</v>
      </c>
      <c r="D48" s="216" t="s">
        <v>207</v>
      </c>
      <c r="E48" s="216">
        <v>150</v>
      </c>
      <c r="F48" s="216">
        <v>150</v>
      </c>
      <c r="G48" s="216">
        <v>150</v>
      </c>
      <c r="H48" s="261">
        <v>17.7</v>
      </c>
      <c r="I48" s="336">
        <f t="shared" ref="I48:I72" si="11">SUM(H48/G48)*100</f>
        <v>11.799999999999999</v>
      </c>
    </row>
    <row r="49" spans="1:9" ht="15.95" customHeight="1" x14ac:dyDescent="0.2">
      <c r="A49" s="216"/>
      <c r="B49" s="217" t="s">
        <v>589</v>
      </c>
      <c r="C49" s="217">
        <v>41</v>
      </c>
      <c r="D49" s="216" t="s">
        <v>590</v>
      </c>
      <c r="E49" s="216">
        <v>675</v>
      </c>
      <c r="F49" s="216">
        <v>675</v>
      </c>
      <c r="G49" s="216">
        <v>675</v>
      </c>
      <c r="H49" s="261">
        <v>675</v>
      </c>
      <c r="I49" s="336">
        <f t="shared" si="11"/>
        <v>100</v>
      </c>
    </row>
    <row r="50" spans="1:9" ht="15.95" customHeight="1" x14ac:dyDescent="0.2">
      <c r="A50" s="216"/>
      <c r="B50" s="217" t="s">
        <v>591</v>
      </c>
      <c r="C50" s="217">
        <v>41</v>
      </c>
      <c r="D50" s="216" t="s">
        <v>854</v>
      </c>
      <c r="E50" s="216">
        <v>100</v>
      </c>
      <c r="F50" s="216">
        <v>100</v>
      </c>
      <c r="G50" s="216">
        <v>100</v>
      </c>
      <c r="H50" s="261">
        <v>95.23</v>
      </c>
      <c r="I50" s="336">
        <f t="shared" si="11"/>
        <v>95.23</v>
      </c>
    </row>
    <row r="51" spans="1:9" ht="15.95" customHeight="1" x14ac:dyDescent="0.2">
      <c r="A51" s="216"/>
      <c r="B51" s="217">
        <v>212002</v>
      </c>
      <c r="C51" s="217">
        <v>41</v>
      </c>
      <c r="D51" s="216" t="s">
        <v>690</v>
      </c>
      <c r="E51" s="216">
        <v>58</v>
      </c>
      <c r="F51" s="216">
        <v>58</v>
      </c>
      <c r="G51" s="216">
        <v>58</v>
      </c>
      <c r="H51" s="261">
        <v>58.4</v>
      </c>
      <c r="I51" s="336">
        <f t="shared" si="11"/>
        <v>100.68965517241379</v>
      </c>
    </row>
    <row r="52" spans="1:9" ht="15.95" customHeight="1" x14ac:dyDescent="0.2">
      <c r="A52" s="216"/>
      <c r="B52" s="217" t="s">
        <v>208</v>
      </c>
      <c r="C52" s="217">
        <v>41</v>
      </c>
      <c r="D52" s="216" t="s">
        <v>209</v>
      </c>
      <c r="E52" s="216">
        <v>0</v>
      </c>
      <c r="F52" s="216">
        <v>0</v>
      </c>
      <c r="G52" s="216">
        <v>0</v>
      </c>
      <c r="H52" s="261">
        <v>0</v>
      </c>
      <c r="I52" s="336">
        <v>0</v>
      </c>
    </row>
    <row r="53" spans="1:9" ht="15.95" customHeight="1" x14ac:dyDescent="0.2">
      <c r="A53" s="216"/>
      <c r="B53" s="217" t="s">
        <v>210</v>
      </c>
      <c r="C53" s="217">
        <v>41</v>
      </c>
      <c r="D53" s="216" t="s">
        <v>211</v>
      </c>
      <c r="E53" s="216">
        <v>3392</v>
      </c>
      <c r="F53" s="216">
        <v>3392</v>
      </c>
      <c r="G53" s="216">
        <v>3392</v>
      </c>
      <c r="H53" s="261">
        <v>3392.4</v>
      </c>
      <c r="I53" s="336">
        <f t="shared" si="11"/>
        <v>100.01179245283018</v>
      </c>
    </row>
    <row r="54" spans="1:9" ht="15.95" customHeight="1" x14ac:dyDescent="0.2">
      <c r="A54" s="216"/>
      <c r="B54" s="217" t="s">
        <v>212</v>
      </c>
      <c r="C54" s="217">
        <v>41</v>
      </c>
      <c r="D54" s="216" t="s">
        <v>213</v>
      </c>
      <c r="E54" s="216">
        <v>24300</v>
      </c>
      <c r="F54" s="216">
        <v>24300</v>
      </c>
      <c r="G54" s="216">
        <v>24300</v>
      </c>
      <c r="H54" s="261">
        <v>23925.56</v>
      </c>
      <c r="I54" s="336">
        <f t="shared" si="11"/>
        <v>98.45909465020577</v>
      </c>
    </row>
    <row r="55" spans="1:9" ht="15.95" customHeight="1" x14ac:dyDescent="0.2">
      <c r="A55" s="216"/>
      <c r="B55" s="217" t="s">
        <v>214</v>
      </c>
      <c r="C55" s="217">
        <v>41</v>
      </c>
      <c r="D55" s="216" t="s">
        <v>352</v>
      </c>
      <c r="E55" s="216">
        <v>33590</v>
      </c>
      <c r="F55" s="216">
        <v>33590</v>
      </c>
      <c r="G55" s="216">
        <v>33590</v>
      </c>
      <c r="H55" s="261">
        <v>34125.879999999997</v>
      </c>
      <c r="I55" s="336">
        <f t="shared" si="11"/>
        <v>101.59535576064305</v>
      </c>
    </row>
    <row r="56" spans="1:9" ht="15.95" customHeight="1" x14ac:dyDescent="0.2">
      <c r="A56" s="216"/>
      <c r="B56" s="217" t="s">
        <v>215</v>
      </c>
      <c r="C56" s="217">
        <v>41</v>
      </c>
      <c r="D56" s="216" t="s">
        <v>216</v>
      </c>
      <c r="E56" s="216">
        <v>170</v>
      </c>
      <c r="F56" s="216">
        <v>200</v>
      </c>
      <c r="G56" s="216">
        <v>200</v>
      </c>
      <c r="H56" s="261">
        <v>267.39999999999998</v>
      </c>
      <c r="I56" s="336">
        <f t="shared" si="11"/>
        <v>133.69999999999999</v>
      </c>
    </row>
    <row r="57" spans="1:9" ht="15.95" customHeight="1" x14ac:dyDescent="0.2">
      <c r="A57" s="216"/>
      <c r="B57" s="217" t="s">
        <v>217</v>
      </c>
      <c r="C57" s="217">
        <v>41</v>
      </c>
      <c r="D57" s="216" t="s">
        <v>218</v>
      </c>
      <c r="E57" s="216">
        <v>200</v>
      </c>
      <c r="F57" s="216">
        <v>200</v>
      </c>
      <c r="G57" s="216">
        <v>200</v>
      </c>
      <c r="H57" s="261">
        <v>331.9</v>
      </c>
      <c r="I57" s="336">
        <f t="shared" si="11"/>
        <v>165.95</v>
      </c>
    </row>
    <row r="58" spans="1:9" ht="15.95" customHeight="1" x14ac:dyDescent="0.2">
      <c r="A58" s="216"/>
      <c r="B58" s="217" t="s">
        <v>565</v>
      </c>
      <c r="C58" s="217">
        <v>41</v>
      </c>
      <c r="D58" s="216" t="s">
        <v>878</v>
      </c>
      <c r="E58" s="216">
        <v>1272</v>
      </c>
      <c r="F58" s="216">
        <v>650</v>
      </c>
      <c r="G58" s="216">
        <v>650</v>
      </c>
      <c r="H58" s="261">
        <v>650</v>
      </c>
      <c r="I58" s="336">
        <f t="shared" si="11"/>
        <v>100</v>
      </c>
    </row>
    <row r="59" spans="1:9" ht="15.95" customHeight="1" x14ac:dyDescent="0.2">
      <c r="A59" s="216"/>
      <c r="B59" s="217" t="s">
        <v>219</v>
      </c>
      <c r="C59" s="217">
        <v>41</v>
      </c>
      <c r="D59" s="216" t="s">
        <v>655</v>
      </c>
      <c r="E59" s="216">
        <v>470</v>
      </c>
      <c r="F59" s="216">
        <v>470</v>
      </c>
      <c r="G59" s="216">
        <v>470</v>
      </c>
      <c r="H59" s="261">
        <v>470.4</v>
      </c>
      <c r="I59" s="336">
        <f t="shared" si="11"/>
        <v>100.08510638297872</v>
      </c>
    </row>
    <row r="60" spans="1:9" ht="15.95" customHeight="1" x14ac:dyDescent="0.2">
      <c r="A60" s="216"/>
      <c r="B60" s="217" t="s">
        <v>592</v>
      </c>
      <c r="C60" s="217">
        <v>41</v>
      </c>
      <c r="D60" s="216" t="s">
        <v>593</v>
      </c>
      <c r="E60" s="216">
        <v>100</v>
      </c>
      <c r="F60" s="216">
        <v>100</v>
      </c>
      <c r="G60" s="216">
        <v>100</v>
      </c>
      <c r="H60" s="261">
        <v>139</v>
      </c>
      <c r="I60" s="336">
        <f t="shared" si="11"/>
        <v>139</v>
      </c>
    </row>
    <row r="61" spans="1:9" ht="15.95" customHeight="1" x14ac:dyDescent="0.2">
      <c r="A61" s="216"/>
      <c r="B61" s="217" t="s">
        <v>594</v>
      </c>
      <c r="C61" s="217">
        <v>41</v>
      </c>
      <c r="D61" s="216" t="s">
        <v>595</v>
      </c>
      <c r="E61" s="216">
        <v>2</v>
      </c>
      <c r="F61" s="216">
        <v>2</v>
      </c>
      <c r="G61" s="216">
        <v>2</v>
      </c>
      <c r="H61" s="261">
        <v>2.5</v>
      </c>
      <c r="I61" s="336">
        <f t="shared" si="11"/>
        <v>125</v>
      </c>
    </row>
    <row r="62" spans="1:9" ht="15.95" customHeight="1" x14ac:dyDescent="0.2">
      <c r="A62" s="216"/>
      <c r="B62" s="217">
        <v>212004</v>
      </c>
      <c r="C62" s="217">
        <v>41</v>
      </c>
      <c r="D62" s="216" t="s">
        <v>233</v>
      </c>
      <c r="E62" s="216">
        <v>11100</v>
      </c>
      <c r="F62" s="216">
        <v>11100</v>
      </c>
      <c r="G62" s="216">
        <v>11100</v>
      </c>
      <c r="H62" s="261">
        <v>8572.0499999999993</v>
      </c>
      <c r="I62" s="336">
        <f t="shared" si="11"/>
        <v>77.22567567567566</v>
      </c>
    </row>
    <row r="63" spans="1:9" ht="15.95" customHeight="1" x14ac:dyDescent="0.2">
      <c r="A63" s="216"/>
      <c r="B63" s="217" t="s">
        <v>785</v>
      </c>
      <c r="C63" s="217">
        <v>41</v>
      </c>
      <c r="D63" s="216" t="s">
        <v>786</v>
      </c>
      <c r="E63" s="216">
        <v>0</v>
      </c>
      <c r="F63" s="216">
        <v>6247</v>
      </c>
      <c r="G63" s="216">
        <v>6247</v>
      </c>
      <c r="H63" s="261">
        <v>0</v>
      </c>
      <c r="I63" s="336">
        <f t="shared" si="11"/>
        <v>0</v>
      </c>
    </row>
    <row r="64" spans="1:9" ht="15.95" customHeight="1" x14ac:dyDescent="0.2">
      <c r="A64" s="216"/>
      <c r="B64" s="217" t="s">
        <v>902</v>
      </c>
      <c r="C64" s="217">
        <v>41</v>
      </c>
      <c r="D64" s="216" t="s">
        <v>903</v>
      </c>
      <c r="E64" s="216">
        <v>0</v>
      </c>
      <c r="F64" s="216">
        <v>0</v>
      </c>
      <c r="G64" s="216">
        <v>0</v>
      </c>
      <c r="H64" s="261">
        <v>1487</v>
      </c>
      <c r="I64" s="336">
        <v>0</v>
      </c>
    </row>
    <row r="65" spans="1:16" ht="15.95" customHeight="1" x14ac:dyDescent="0.2">
      <c r="A65" s="216"/>
      <c r="B65" s="217" t="s">
        <v>1</v>
      </c>
      <c r="C65" s="217">
        <v>41</v>
      </c>
      <c r="D65" s="216" t="s">
        <v>321</v>
      </c>
      <c r="E65" s="216">
        <v>220</v>
      </c>
      <c r="F65" s="216">
        <v>165</v>
      </c>
      <c r="G65" s="216">
        <v>165</v>
      </c>
      <c r="H65" s="261">
        <v>165</v>
      </c>
      <c r="I65" s="336">
        <f t="shared" si="11"/>
        <v>100</v>
      </c>
    </row>
    <row r="66" spans="1:16" ht="15.95" customHeight="1" x14ac:dyDescent="0.2">
      <c r="A66" s="216"/>
      <c r="B66" s="217" t="s">
        <v>561</v>
      </c>
      <c r="C66" s="217">
        <v>41</v>
      </c>
      <c r="D66" s="216" t="s">
        <v>562</v>
      </c>
      <c r="E66" s="216">
        <v>8778</v>
      </c>
      <c r="F66" s="216">
        <v>8778</v>
      </c>
      <c r="G66" s="216">
        <v>8778</v>
      </c>
      <c r="H66" s="261">
        <v>6583.95</v>
      </c>
      <c r="I66" s="336">
        <f t="shared" si="11"/>
        <v>75.005126452494878</v>
      </c>
    </row>
    <row r="67" spans="1:16" ht="15.95" customHeight="1" x14ac:dyDescent="0.2">
      <c r="A67" s="216"/>
      <c r="B67" s="217" t="s">
        <v>685</v>
      </c>
      <c r="C67" s="217">
        <v>41</v>
      </c>
      <c r="D67" s="216" t="s">
        <v>686</v>
      </c>
      <c r="E67" s="216">
        <v>0</v>
      </c>
      <c r="F67" s="216">
        <v>0</v>
      </c>
      <c r="G67" s="216">
        <v>0</v>
      </c>
      <c r="H67" s="261">
        <v>0.5</v>
      </c>
      <c r="I67" s="336">
        <v>0</v>
      </c>
    </row>
    <row r="68" spans="1:16" ht="15.95" customHeight="1" x14ac:dyDescent="0.2">
      <c r="A68" s="216"/>
      <c r="B68" s="217" t="s">
        <v>691</v>
      </c>
      <c r="C68" s="217">
        <v>41</v>
      </c>
      <c r="D68" s="216" t="s">
        <v>855</v>
      </c>
      <c r="E68" s="216">
        <v>848</v>
      </c>
      <c r="F68" s="216">
        <v>848</v>
      </c>
      <c r="G68" s="216">
        <v>848</v>
      </c>
      <c r="H68" s="261">
        <v>0</v>
      </c>
      <c r="I68" s="336">
        <f t="shared" si="11"/>
        <v>0</v>
      </c>
    </row>
    <row r="69" spans="1:16" ht="15.95" customHeight="1" x14ac:dyDescent="0.2">
      <c r="A69" s="216"/>
      <c r="B69" s="217" t="s">
        <v>692</v>
      </c>
      <c r="C69" s="217">
        <v>41</v>
      </c>
      <c r="D69" s="216" t="s">
        <v>856</v>
      </c>
      <c r="E69" s="216">
        <v>3014</v>
      </c>
      <c r="F69" s="216">
        <v>3014</v>
      </c>
      <c r="G69" s="216">
        <v>3014</v>
      </c>
      <c r="H69" s="261">
        <v>3013.52</v>
      </c>
      <c r="I69" s="336">
        <f t="shared" si="11"/>
        <v>99.984074319840744</v>
      </c>
    </row>
    <row r="70" spans="1:16" ht="15.95" customHeight="1" x14ac:dyDescent="0.2">
      <c r="A70" s="216"/>
      <c r="B70" s="217" t="s">
        <v>898</v>
      </c>
      <c r="C70" s="217">
        <v>41</v>
      </c>
      <c r="D70" s="216" t="s">
        <v>899</v>
      </c>
      <c r="E70" s="216">
        <v>0</v>
      </c>
      <c r="F70" s="216">
        <v>0</v>
      </c>
      <c r="G70" s="216">
        <v>0</v>
      </c>
      <c r="H70" s="261">
        <v>132.76</v>
      </c>
      <c r="I70" s="336">
        <v>0</v>
      </c>
    </row>
    <row r="71" spans="1:16" ht="15.95" customHeight="1" x14ac:dyDescent="0.2">
      <c r="A71" s="216"/>
      <c r="B71" s="217" t="s">
        <v>900</v>
      </c>
      <c r="C71" s="217">
        <v>41</v>
      </c>
      <c r="D71" s="216" t="s">
        <v>901</v>
      </c>
      <c r="E71" s="216">
        <v>0</v>
      </c>
      <c r="F71" s="216">
        <v>0</v>
      </c>
      <c r="G71" s="216">
        <v>0</v>
      </c>
      <c r="H71" s="261">
        <v>0.5</v>
      </c>
      <c r="I71" s="336">
        <v>0</v>
      </c>
    </row>
    <row r="72" spans="1:16" ht="15.95" customHeight="1" x14ac:dyDescent="0.2">
      <c r="A72" s="222"/>
      <c r="B72" s="223"/>
      <c r="C72" s="223"/>
      <c r="D72" s="222" t="s">
        <v>88</v>
      </c>
      <c r="E72" s="222">
        <f>SUM(E48:E71)</f>
        <v>88439</v>
      </c>
      <c r="F72" s="222">
        <f>SUM(F48:F71)</f>
        <v>94039</v>
      </c>
      <c r="G72" s="222">
        <f>SUM(G48:G71)</f>
        <v>94039</v>
      </c>
      <c r="H72" s="262">
        <f>SUM(H48:H71)</f>
        <v>84106.65</v>
      </c>
      <c r="I72" s="336">
        <f t="shared" si="11"/>
        <v>89.438052297451051</v>
      </c>
      <c r="J72" s="33">
        <f>SUM(E72)</f>
        <v>88439</v>
      </c>
      <c r="K72" s="33">
        <f>SUM(F72)</f>
        <v>94039</v>
      </c>
      <c r="L72" s="33">
        <f>SUM(G72)</f>
        <v>94039</v>
      </c>
      <c r="M72" s="33">
        <f>SUM(H72)</f>
        <v>84106.65</v>
      </c>
      <c r="N72" s="33">
        <f>SUM(I72)</f>
        <v>89.438052297451051</v>
      </c>
      <c r="O72" s="33"/>
      <c r="P72" s="33">
        <f>SUM(H72)</f>
        <v>84106.65</v>
      </c>
    </row>
    <row r="73" spans="1:16" ht="15.95" customHeight="1" x14ac:dyDescent="0.2">
      <c r="A73" s="216">
        <v>220</v>
      </c>
      <c r="B73" s="217"/>
      <c r="C73" s="217"/>
      <c r="D73" s="216" t="s">
        <v>365</v>
      </c>
      <c r="E73" s="216"/>
      <c r="F73" s="216"/>
      <c r="G73" s="216"/>
      <c r="H73" s="261"/>
      <c r="I73" s="216"/>
    </row>
    <row r="74" spans="1:16" ht="15.95" customHeight="1" x14ac:dyDescent="0.2">
      <c r="A74" s="216">
        <v>221</v>
      </c>
      <c r="B74" s="217"/>
      <c r="C74" s="217"/>
      <c r="D74" s="216" t="s">
        <v>366</v>
      </c>
      <c r="E74" s="216"/>
      <c r="F74" s="216"/>
      <c r="G74" s="216"/>
      <c r="H74" s="261"/>
      <c r="I74" s="216"/>
    </row>
    <row r="75" spans="1:16" ht="15.95" customHeight="1" x14ac:dyDescent="0.2">
      <c r="A75" s="216"/>
      <c r="B75" s="217">
        <v>221004</v>
      </c>
      <c r="C75" s="217">
        <v>41</v>
      </c>
      <c r="D75" s="216" t="s">
        <v>220</v>
      </c>
      <c r="E75" s="216">
        <v>500</v>
      </c>
      <c r="F75" s="216">
        <v>500</v>
      </c>
      <c r="G75" s="216">
        <v>500</v>
      </c>
      <c r="H75" s="261">
        <v>296.11</v>
      </c>
      <c r="I75" s="336">
        <f t="shared" ref="I75:I82" si="12">SUM(H75/G75)*100</f>
        <v>59.222000000000008</v>
      </c>
    </row>
    <row r="76" spans="1:16" ht="15.95" customHeight="1" x14ac:dyDescent="0.2">
      <c r="A76" s="216"/>
      <c r="B76" s="217" t="s">
        <v>221</v>
      </c>
      <c r="C76" s="217">
        <v>41</v>
      </c>
      <c r="D76" s="216" t="s">
        <v>222</v>
      </c>
      <c r="E76" s="216">
        <v>4000</v>
      </c>
      <c r="F76" s="216">
        <v>4000</v>
      </c>
      <c r="G76" s="216">
        <v>4000</v>
      </c>
      <c r="H76" s="261">
        <v>3574.5</v>
      </c>
      <c r="I76" s="336">
        <f t="shared" si="12"/>
        <v>89.362499999999997</v>
      </c>
    </row>
    <row r="77" spans="1:16" ht="15.95" customHeight="1" x14ac:dyDescent="0.2">
      <c r="A77" s="216"/>
      <c r="B77" s="217" t="s">
        <v>223</v>
      </c>
      <c r="C77" s="217">
        <v>41</v>
      </c>
      <c r="D77" s="216" t="s">
        <v>224</v>
      </c>
      <c r="E77" s="216">
        <v>250</v>
      </c>
      <c r="F77" s="216">
        <v>350</v>
      </c>
      <c r="G77" s="216">
        <v>350</v>
      </c>
      <c r="H77" s="261">
        <v>360</v>
      </c>
      <c r="I77" s="336">
        <f t="shared" si="12"/>
        <v>102.85714285714285</v>
      </c>
    </row>
    <row r="78" spans="1:16" ht="15.95" customHeight="1" x14ac:dyDescent="0.2">
      <c r="A78" s="216"/>
      <c r="B78" s="217" t="s">
        <v>225</v>
      </c>
      <c r="C78" s="217">
        <v>41</v>
      </c>
      <c r="D78" s="216" t="s">
        <v>226</v>
      </c>
      <c r="E78" s="216">
        <v>2600</v>
      </c>
      <c r="F78" s="216">
        <v>3200</v>
      </c>
      <c r="G78" s="216">
        <v>3200</v>
      </c>
      <c r="H78" s="261">
        <v>3144</v>
      </c>
      <c r="I78" s="336">
        <f t="shared" si="12"/>
        <v>98.25</v>
      </c>
    </row>
    <row r="79" spans="1:16" ht="15.95" customHeight="1" x14ac:dyDescent="0.2">
      <c r="A79" s="216"/>
      <c r="B79" s="217" t="s">
        <v>227</v>
      </c>
      <c r="C79" s="217">
        <v>41</v>
      </c>
      <c r="D79" s="216" t="s">
        <v>238</v>
      </c>
      <c r="E79" s="216">
        <v>4000</v>
      </c>
      <c r="F79" s="216">
        <v>5000</v>
      </c>
      <c r="G79" s="216">
        <v>5000</v>
      </c>
      <c r="H79" s="261">
        <v>7050</v>
      </c>
      <c r="I79" s="336">
        <f t="shared" si="12"/>
        <v>141</v>
      </c>
    </row>
    <row r="80" spans="1:16" ht="15.95" customHeight="1" x14ac:dyDescent="0.2">
      <c r="A80" s="216"/>
      <c r="B80" s="217" t="s">
        <v>471</v>
      </c>
      <c r="C80" s="217">
        <v>41</v>
      </c>
      <c r="D80" s="216" t="s">
        <v>472</v>
      </c>
      <c r="E80" s="216">
        <v>190</v>
      </c>
      <c r="F80" s="216">
        <v>190</v>
      </c>
      <c r="G80" s="216">
        <v>190</v>
      </c>
      <c r="H80" s="261">
        <v>50</v>
      </c>
      <c r="I80" s="336">
        <f t="shared" si="12"/>
        <v>26.315789473684209</v>
      </c>
    </row>
    <row r="81" spans="1:16" ht="15.95" customHeight="1" x14ac:dyDescent="0.2">
      <c r="A81" s="216"/>
      <c r="B81" s="217" t="s">
        <v>239</v>
      </c>
      <c r="C81" s="217">
        <v>41</v>
      </c>
      <c r="D81" s="216" t="s">
        <v>715</v>
      </c>
      <c r="E81" s="216">
        <v>3000</v>
      </c>
      <c r="F81" s="216">
        <v>3000</v>
      </c>
      <c r="G81" s="216">
        <v>3000</v>
      </c>
      <c r="H81" s="261">
        <v>0</v>
      </c>
      <c r="I81" s="336">
        <f t="shared" si="12"/>
        <v>0</v>
      </c>
    </row>
    <row r="82" spans="1:16" ht="15.95" customHeight="1" x14ac:dyDescent="0.2">
      <c r="A82" s="222"/>
      <c r="B82" s="223"/>
      <c r="C82" s="223"/>
      <c r="D82" s="222" t="s">
        <v>88</v>
      </c>
      <c r="E82" s="222">
        <f t="shared" ref="E82" si="13">SUM(E75:E81)</f>
        <v>14540</v>
      </c>
      <c r="F82" s="222">
        <f t="shared" ref="F82" si="14">SUM(F75:F81)</f>
        <v>16240</v>
      </c>
      <c r="G82" s="222">
        <f t="shared" ref="G82" si="15">SUM(G75:G81)</f>
        <v>16240</v>
      </c>
      <c r="H82" s="262">
        <f>SUM(H75:H81)</f>
        <v>14474.61</v>
      </c>
      <c r="I82" s="336">
        <f t="shared" si="12"/>
        <v>89.129371921182269</v>
      </c>
      <c r="J82" s="33">
        <f>SUM(E82)</f>
        <v>14540</v>
      </c>
      <c r="K82" s="33">
        <f>SUM(F82)</f>
        <v>16240</v>
      </c>
      <c r="L82" s="33">
        <f>SUM(G82)</f>
        <v>16240</v>
      </c>
      <c r="M82" s="33">
        <f>SUM(H82)</f>
        <v>14474.61</v>
      </c>
      <c r="N82" s="33">
        <f>SUM(I82)</f>
        <v>89.129371921182269</v>
      </c>
      <c r="O82" s="33"/>
      <c r="P82" s="33">
        <f>SUM(H82)</f>
        <v>14474.61</v>
      </c>
    </row>
    <row r="83" spans="1:16" ht="15.95" customHeight="1" x14ac:dyDescent="0.2">
      <c r="A83" s="216">
        <v>223</v>
      </c>
      <c r="B83" s="217"/>
      <c r="C83" s="217"/>
      <c r="D83" s="216" t="s">
        <v>367</v>
      </c>
      <c r="E83" s="216"/>
      <c r="F83" s="216"/>
      <c r="G83" s="216"/>
      <c r="H83" s="261"/>
      <c r="I83" s="216"/>
    </row>
    <row r="84" spans="1:16" ht="15.95" customHeight="1" x14ac:dyDescent="0.2">
      <c r="A84" s="216"/>
      <c r="B84" s="217">
        <v>222003</v>
      </c>
      <c r="C84" s="217">
        <v>41</v>
      </c>
      <c r="D84" s="216" t="s">
        <v>718</v>
      </c>
      <c r="E84" s="216">
        <v>300</v>
      </c>
      <c r="F84" s="216">
        <v>300</v>
      </c>
      <c r="G84" s="216">
        <v>300</v>
      </c>
      <c r="H84" s="261">
        <v>180</v>
      </c>
      <c r="I84" s="336">
        <f t="shared" ref="I84:I113" si="16">SUM(H84/G84)*100</f>
        <v>60</v>
      </c>
    </row>
    <row r="85" spans="1:16" ht="15.75" customHeight="1" x14ac:dyDescent="0.2">
      <c r="A85" s="216"/>
      <c r="B85" s="217" t="s">
        <v>553</v>
      </c>
      <c r="C85" s="217">
        <v>41</v>
      </c>
      <c r="D85" s="216" t="s">
        <v>554</v>
      </c>
      <c r="E85" s="216">
        <v>300</v>
      </c>
      <c r="F85" s="216">
        <v>300</v>
      </c>
      <c r="G85" s="216">
        <v>300</v>
      </c>
      <c r="H85" s="261">
        <v>320</v>
      </c>
      <c r="I85" s="336">
        <f t="shared" si="16"/>
        <v>106.66666666666667</v>
      </c>
    </row>
    <row r="86" spans="1:16" ht="15.75" customHeight="1" x14ac:dyDescent="0.2">
      <c r="A86" s="216"/>
      <c r="B86" s="217" t="s">
        <v>242</v>
      </c>
      <c r="C86" s="217">
        <v>41</v>
      </c>
      <c r="D86" s="216" t="s">
        <v>243</v>
      </c>
      <c r="E86" s="216">
        <v>59</v>
      </c>
      <c r="F86" s="216">
        <v>59</v>
      </c>
      <c r="G86" s="216">
        <v>59</v>
      </c>
      <c r="H86" s="261">
        <v>34.340000000000003</v>
      </c>
      <c r="I86" s="336">
        <f t="shared" si="16"/>
        <v>58.203389830508478</v>
      </c>
    </row>
    <row r="87" spans="1:16" ht="15.75" customHeight="1" x14ac:dyDescent="0.2">
      <c r="A87" s="216"/>
      <c r="B87" s="217" t="s">
        <v>244</v>
      </c>
      <c r="C87" s="217">
        <v>41</v>
      </c>
      <c r="D87" s="216" t="s">
        <v>245</v>
      </c>
      <c r="E87" s="216">
        <v>207</v>
      </c>
      <c r="F87" s="216">
        <v>207</v>
      </c>
      <c r="G87" s="216">
        <v>207</v>
      </c>
      <c r="H87" s="261">
        <v>43.33</v>
      </c>
      <c r="I87" s="336">
        <f t="shared" si="16"/>
        <v>20.932367149758456</v>
      </c>
    </row>
    <row r="88" spans="1:16" ht="15.75" customHeight="1" x14ac:dyDescent="0.2">
      <c r="A88" s="216"/>
      <c r="B88" s="217" t="s">
        <v>246</v>
      </c>
      <c r="C88" s="217">
        <v>41</v>
      </c>
      <c r="D88" s="216" t="s">
        <v>247</v>
      </c>
      <c r="E88" s="216">
        <v>1093</v>
      </c>
      <c r="F88" s="216">
        <v>1093</v>
      </c>
      <c r="G88" s="216">
        <v>1093</v>
      </c>
      <c r="H88" s="261">
        <v>146.51</v>
      </c>
      <c r="I88" s="336">
        <f t="shared" si="16"/>
        <v>13.404391582799633</v>
      </c>
    </row>
    <row r="89" spans="1:16" ht="15.75" customHeight="1" x14ac:dyDescent="0.2">
      <c r="A89" s="216"/>
      <c r="B89" s="217" t="s">
        <v>248</v>
      </c>
      <c r="C89" s="217">
        <v>41</v>
      </c>
      <c r="D89" s="216" t="s">
        <v>650</v>
      </c>
      <c r="E89" s="216">
        <v>2898</v>
      </c>
      <c r="F89" s="216">
        <v>2960</v>
      </c>
      <c r="G89" s="216">
        <v>2960</v>
      </c>
      <c r="H89" s="261">
        <v>2959.87</v>
      </c>
      <c r="I89" s="336">
        <f t="shared" si="16"/>
        <v>99.995608108108101</v>
      </c>
    </row>
    <row r="90" spans="1:16" ht="15.75" customHeight="1" x14ac:dyDescent="0.2">
      <c r="A90" s="216"/>
      <c r="B90" s="217" t="s">
        <v>249</v>
      </c>
      <c r="C90" s="217">
        <v>41</v>
      </c>
      <c r="D90" s="216" t="s">
        <v>250</v>
      </c>
      <c r="E90" s="216">
        <v>300</v>
      </c>
      <c r="F90" s="216">
        <v>300</v>
      </c>
      <c r="G90" s="216">
        <v>300</v>
      </c>
      <c r="H90" s="261">
        <v>334.5</v>
      </c>
      <c r="I90" s="336">
        <f t="shared" si="16"/>
        <v>111.5</v>
      </c>
    </row>
    <row r="91" spans="1:16" ht="15.75" customHeight="1" x14ac:dyDescent="0.2">
      <c r="A91" s="216"/>
      <c r="B91" s="217" t="s">
        <v>251</v>
      </c>
      <c r="C91" s="217">
        <v>41</v>
      </c>
      <c r="D91" s="216" t="s">
        <v>347</v>
      </c>
      <c r="E91" s="216">
        <v>23592</v>
      </c>
      <c r="F91" s="216">
        <v>23592</v>
      </c>
      <c r="G91" s="216">
        <v>23592</v>
      </c>
      <c r="H91" s="261">
        <v>23957.16</v>
      </c>
      <c r="I91" s="336">
        <f t="shared" si="16"/>
        <v>101.54781281790437</v>
      </c>
    </row>
    <row r="92" spans="1:16" ht="15.75" customHeight="1" x14ac:dyDescent="0.2">
      <c r="A92" s="216"/>
      <c r="B92" s="217" t="s">
        <v>252</v>
      </c>
      <c r="C92" s="217">
        <v>41</v>
      </c>
      <c r="D92" s="216" t="s">
        <v>491</v>
      </c>
      <c r="E92" s="216">
        <v>22416</v>
      </c>
      <c r="F92" s="216">
        <v>22416</v>
      </c>
      <c r="G92" s="216">
        <v>22416</v>
      </c>
      <c r="H92" s="261">
        <v>23778.12</v>
      </c>
      <c r="I92" s="336">
        <f t="shared" si="16"/>
        <v>106.07655246252676</v>
      </c>
    </row>
    <row r="93" spans="1:16" ht="15.75" customHeight="1" x14ac:dyDescent="0.2">
      <c r="A93" s="216"/>
      <c r="B93" s="217" t="s">
        <v>253</v>
      </c>
      <c r="C93" s="217">
        <v>41</v>
      </c>
      <c r="D93" s="216" t="s">
        <v>254</v>
      </c>
      <c r="E93" s="216">
        <v>440</v>
      </c>
      <c r="F93" s="216">
        <v>440</v>
      </c>
      <c r="G93" s="216">
        <v>440</v>
      </c>
      <c r="H93" s="261">
        <v>792</v>
      </c>
      <c r="I93" s="336">
        <f t="shared" si="16"/>
        <v>180</v>
      </c>
    </row>
    <row r="94" spans="1:16" ht="15.75" customHeight="1" x14ac:dyDescent="0.2">
      <c r="A94" s="216"/>
      <c r="B94" s="217" t="s">
        <v>255</v>
      </c>
      <c r="C94" s="217">
        <v>41</v>
      </c>
      <c r="D94" s="216" t="s">
        <v>256</v>
      </c>
      <c r="E94" s="216">
        <v>313</v>
      </c>
      <c r="F94" s="216">
        <v>288</v>
      </c>
      <c r="G94" s="216">
        <v>288</v>
      </c>
      <c r="H94" s="261">
        <v>287.95</v>
      </c>
      <c r="I94" s="336">
        <f t="shared" si="16"/>
        <v>99.982638888888886</v>
      </c>
    </row>
    <row r="95" spans="1:16" ht="15.75" customHeight="1" x14ac:dyDescent="0.2">
      <c r="A95" s="216"/>
      <c r="B95" s="217">
        <v>223004</v>
      </c>
      <c r="C95" s="217">
        <v>41</v>
      </c>
      <c r="D95" s="216" t="s">
        <v>257</v>
      </c>
      <c r="E95" s="216">
        <v>0</v>
      </c>
      <c r="F95" s="216">
        <v>266</v>
      </c>
      <c r="G95" s="216">
        <v>266</v>
      </c>
      <c r="H95" s="261">
        <v>266</v>
      </c>
      <c r="I95" s="336">
        <f t="shared" si="16"/>
        <v>100</v>
      </c>
    </row>
    <row r="96" spans="1:16" ht="15.75" customHeight="1" x14ac:dyDescent="0.2">
      <c r="A96" s="216"/>
      <c r="B96" s="217" t="s">
        <v>492</v>
      </c>
      <c r="C96" s="217">
        <v>41</v>
      </c>
      <c r="D96" s="216" t="s">
        <v>716</v>
      </c>
      <c r="E96" s="216">
        <v>1253</v>
      </c>
      <c r="F96" s="216">
        <v>1253</v>
      </c>
      <c r="G96" s="216">
        <v>1253</v>
      </c>
      <c r="H96" s="261">
        <v>590.91</v>
      </c>
      <c r="I96" s="336">
        <f t="shared" si="16"/>
        <v>47.159616919393457</v>
      </c>
    </row>
    <row r="97" spans="1:9" ht="15.75" customHeight="1" x14ac:dyDescent="0.2">
      <c r="A97" s="216"/>
      <c r="B97" s="217" t="s">
        <v>495</v>
      </c>
      <c r="C97" s="217">
        <v>41</v>
      </c>
      <c r="D97" s="216" t="s">
        <v>473</v>
      </c>
      <c r="E97" s="216">
        <v>2000</v>
      </c>
      <c r="F97" s="216">
        <v>3000</v>
      </c>
      <c r="G97" s="216">
        <v>3000</v>
      </c>
      <c r="H97" s="261">
        <v>3244.8</v>
      </c>
      <c r="I97" s="336">
        <f t="shared" si="16"/>
        <v>108.16000000000001</v>
      </c>
    </row>
    <row r="98" spans="1:9" ht="15.75" customHeight="1" x14ac:dyDescent="0.2">
      <c r="A98" s="216"/>
      <c r="B98" s="217" t="s">
        <v>493</v>
      </c>
      <c r="C98" s="217">
        <v>41</v>
      </c>
      <c r="D98" s="216" t="s">
        <v>494</v>
      </c>
      <c r="E98" s="216">
        <v>0</v>
      </c>
      <c r="F98" s="216">
        <v>63</v>
      </c>
      <c r="G98" s="216">
        <v>63</v>
      </c>
      <c r="H98" s="261">
        <v>32.75</v>
      </c>
      <c r="I98" s="336">
        <f t="shared" si="16"/>
        <v>51.984126984126988</v>
      </c>
    </row>
    <row r="99" spans="1:9" ht="15.75" customHeight="1" x14ac:dyDescent="0.2">
      <c r="A99" s="216"/>
      <c r="B99" s="217" t="s">
        <v>322</v>
      </c>
      <c r="C99" s="217">
        <v>41</v>
      </c>
      <c r="D99" s="216" t="s">
        <v>323</v>
      </c>
      <c r="E99" s="216">
        <v>0</v>
      </c>
      <c r="F99" s="216">
        <v>1110</v>
      </c>
      <c r="G99" s="216">
        <v>1110</v>
      </c>
      <c r="H99" s="261">
        <v>200</v>
      </c>
      <c r="I99" s="336">
        <f t="shared" si="16"/>
        <v>18.018018018018019</v>
      </c>
    </row>
    <row r="100" spans="1:9" ht="15.75" customHeight="1" x14ac:dyDescent="0.2">
      <c r="A100" s="216"/>
      <c r="B100" s="217" t="s">
        <v>596</v>
      </c>
      <c r="C100" s="217">
        <v>41</v>
      </c>
      <c r="D100" s="216" t="s">
        <v>652</v>
      </c>
      <c r="E100" s="216">
        <v>2500</v>
      </c>
      <c r="F100" s="216">
        <v>2500</v>
      </c>
      <c r="G100" s="216">
        <v>2500</v>
      </c>
      <c r="H100" s="261">
        <v>0</v>
      </c>
      <c r="I100" s="336">
        <f t="shared" si="16"/>
        <v>0</v>
      </c>
    </row>
    <row r="101" spans="1:9" ht="15.75" customHeight="1" x14ac:dyDescent="0.2">
      <c r="A101" s="216"/>
      <c r="B101" s="217" t="s">
        <v>596</v>
      </c>
      <c r="C101" s="217">
        <v>41</v>
      </c>
      <c r="D101" s="216" t="s">
        <v>656</v>
      </c>
      <c r="E101" s="216">
        <v>150</v>
      </c>
      <c r="F101" s="216">
        <v>172</v>
      </c>
      <c r="G101" s="216">
        <v>172</v>
      </c>
      <c r="H101" s="261">
        <v>172</v>
      </c>
      <c r="I101" s="336">
        <f t="shared" si="16"/>
        <v>100</v>
      </c>
    </row>
    <row r="102" spans="1:9" ht="15.75" customHeight="1" x14ac:dyDescent="0.2">
      <c r="A102" s="216"/>
      <c r="B102" s="217" t="s">
        <v>687</v>
      </c>
      <c r="C102" s="217">
        <v>41</v>
      </c>
      <c r="D102" s="216" t="s">
        <v>693</v>
      </c>
      <c r="E102" s="216">
        <v>1000</v>
      </c>
      <c r="F102" s="216">
        <v>3853</v>
      </c>
      <c r="G102" s="216">
        <v>3852</v>
      </c>
      <c r="H102" s="261">
        <v>3114.7</v>
      </c>
      <c r="I102" s="336">
        <f t="shared" si="16"/>
        <v>80.859293873312566</v>
      </c>
    </row>
    <row r="103" spans="1:9" ht="15.75" customHeight="1" x14ac:dyDescent="0.2">
      <c r="A103" s="216"/>
      <c r="B103" s="217" t="s">
        <v>694</v>
      </c>
      <c r="C103" s="217">
        <v>41</v>
      </c>
      <c r="D103" s="216" t="s">
        <v>695</v>
      </c>
      <c r="E103" s="216">
        <v>165</v>
      </c>
      <c r="F103" s="216">
        <v>500</v>
      </c>
      <c r="G103" s="216">
        <v>500</v>
      </c>
      <c r="H103" s="261">
        <v>802.3</v>
      </c>
      <c r="I103" s="336">
        <f t="shared" si="16"/>
        <v>160.45999999999998</v>
      </c>
    </row>
    <row r="104" spans="1:9" ht="15.75" customHeight="1" x14ac:dyDescent="0.2">
      <c r="A104" s="216"/>
      <c r="B104" s="217" t="s">
        <v>768</v>
      </c>
      <c r="C104" s="217">
        <v>41</v>
      </c>
      <c r="D104" s="216" t="s">
        <v>769</v>
      </c>
      <c r="E104" s="216">
        <v>0</v>
      </c>
      <c r="F104" s="216">
        <v>1898</v>
      </c>
      <c r="G104" s="216">
        <v>1898</v>
      </c>
      <c r="H104" s="261">
        <v>2190</v>
      </c>
      <c r="I104" s="336">
        <f t="shared" si="16"/>
        <v>115.38461538461537</v>
      </c>
    </row>
    <row r="105" spans="1:9" ht="15.75" customHeight="1" x14ac:dyDescent="0.2">
      <c r="A105" s="216"/>
      <c r="B105" s="217" t="s">
        <v>770</v>
      </c>
      <c r="C105" s="217">
        <v>41</v>
      </c>
      <c r="D105" s="216" t="s">
        <v>771</v>
      </c>
      <c r="E105" s="216"/>
      <c r="F105" s="216">
        <v>8</v>
      </c>
      <c r="G105" s="216">
        <v>8</v>
      </c>
      <c r="H105" s="261">
        <v>7.5</v>
      </c>
      <c r="I105" s="336">
        <f t="shared" si="16"/>
        <v>93.75</v>
      </c>
    </row>
    <row r="106" spans="1:9" ht="15.75" customHeight="1" x14ac:dyDescent="0.2">
      <c r="A106" s="216"/>
      <c r="B106" s="217" t="s">
        <v>772</v>
      </c>
      <c r="C106" s="217">
        <v>41</v>
      </c>
      <c r="D106" s="216" t="s">
        <v>773</v>
      </c>
      <c r="E106" s="216">
        <v>0</v>
      </c>
      <c r="F106" s="216">
        <v>50</v>
      </c>
      <c r="G106" s="216">
        <v>50</v>
      </c>
      <c r="H106" s="261">
        <v>50</v>
      </c>
      <c r="I106" s="336">
        <f t="shared" si="16"/>
        <v>100</v>
      </c>
    </row>
    <row r="107" spans="1:9" ht="15.75" customHeight="1" x14ac:dyDescent="0.2">
      <c r="A107" s="216"/>
      <c r="B107" s="217" t="s">
        <v>774</v>
      </c>
      <c r="C107" s="217">
        <v>41</v>
      </c>
      <c r="D107" s="216" t="s">
        <v>775</v>
      </c>
      <c r="E107" s="216">
        <v>0</v>
      </c>
      <c r="F107" s="216">
        <v>791</v>
      </c>
      <c r="G107" s="216">
        <v>791</v>
      </c>
      <c r="H107" s="261">
        <v>790.94</v>
      </c>
      <c r="I107" s="336">
        <f t="shared" si="16"/>
        <v>99.992414664981041</v>
      </c>
    </row>
    <row r="108" spans="1:9" ht="15.75" customHeight="1" x14ac:dyDescent="0.2">
      <c r="A108" s="216"/>
      <c r="B108" s="217" t="s">
        <v>787</v>
      </c>
      <c r="C108" s="217">
        <v>41</v>
      </c>
      <c r="D108" s="216" t="s">
        <v>788</v>
      </c>
      <c r="E108" s="216"/>
      <c r="F108" s="216">
        <v>0</v>
      </c>
      <c r="G108" s="216">
        <v>0</v>
      </c>
      <c r="H108" s="261"/>
      <c r="I108" s="336"/>
    </row>
    <row r="109" spans="1:9" ht="15.75" customHeight="1" x14ac:dyDescent="0.2">
      <c r="A109" s="216"/>
      <c r="B109" s="217" t="s">
        <v>904</v>
      </c>
      <c r="C109" s="217">
        <v>41</v>
      </c>
      <c r="D109" s="216" t="s">
        <v>905</v>
      </c>
      <c r="E109" s="216">
        <v>0</v>
      </c>
      <c r="F109" s="216">
        <v>0</v>
      </c>
      <c r="G109" s="216">
        <v>0</v>
      </c>
      <c r="H109" s="261">
        <v>910</v>
      </c>
      <c r="I109" s="336">
        <v>0</v>
      </c>
    </row>
    <row r="110" spans="1:9" ht="15.75" customHeight="1" x14ac:dyDescent="0.2">
      <c r="A110" s="216"/>
      <c r="B110" s="217">
        <v>223001</v>
      </c>
      <c r="C110" s="217">
        <v>41</v>
      </c>
      <c r="D110" s="216" t="s">
        <v>515</v>
      </c>
      <c r="E110" s="216">
        <v>9000</v>
      </c>
      <c r="F110" s="216">
        <v>9000</v>
      </c>
      <c r="G110" s="216">
        <v>11024</v>
      </c>
      <c r="H110" s="261">
        <v>11023.33</v>
      </c>
      <c r="I110" s="336">
        <f t="shared" si="16"/>
        <v>99.993922351233664</v>
      </c>
    </row>
    <row r="111" spans="1:9" ht="15.75" customHeight="1" x14ac:dyDescent="0.2">
      <c r="A111" s="216"/>
      <c r="B111" s="217"/>
      <c r="C111" s="217"/>
      <c r="D111" s="216" t="s">
        <v>516</v>
      </c>
      <c r="E111" s="216"/>
      <c r="F111" s="216"/>
      <c r="G111" s="216"/>
      <c r="H111" s="261"/>
      <c r="I111" s="336"/>
    </row>
    <row r="112" spans="1:9" ht="15.75" customHeight="1" x14ac:dyDescent="0.2">
      <c r="A112" s="216"/>
      <c r="B112" s="217">
        <v>223001</v>
      </c>
      <c r="C112" s="217">
        <v>41</v>
      </c>
      <c r="D112" s="216" t="s">
        <v>437</v>
      </c>
      <c r="E112" s="216">
        <v>7600</v>
      </c>
      <c r="F112" s="216">
        <v>15000</v>
      </c>
      <c r="G112" s="216">
        <v>21395</v>
      </c>
      <c r="H112" s="261">
        <v>21394.81</v>
      </c>
      <c r="I112" s="336">
        <f t="shared" si="16"/>
        <v>99.999111942042546</v>
      </c>
    </row>
    <row r="113" spans="1:16" ht="15.75" customHeight="1" x14ac:dyDescent="0.2">
      <c r="A113" s="222"/>
      <c r="B113" s="223"/>
      <c r="C113" s="223"/>
      <c r="D113" s="222" t="s">
        <v>88</v>
      </c>
      <c r="E113" s="222">
        <f t="shared" ref="E113" si="17">SUM(E84:E112)</f>
        <v>75586</v>
      </c>
      <c r="F113" s="222">
        <f t="shared" ref="F113" si="18">SUM(F84:F112)</f>
        <v>91419</v>
      </c>
      <c r="G113" s="222">
        <f t="shared" ref="G113" si="19">SUM(G84:G112)</f>
        <v>99837</v>
      </c>
      <c r="H113" s="262">
        <f>SUM(H84:H112)</f>
        <v>97623.82</v>
      </c>
      <c r="I113" s="336">
        <f t="shared" si="16"/>
        <v>97.783206626801686</v>
      </c>
      <c r="J113" s="33">
        <f>SUM(E113)</f>
        <v>75586</v>
      </c>
      <c r="K113" s="33">
        <f>SUM(F113)</f>
        <v>91419</v>
      </c>
      <c r="L113" s="33">
        <f>SUM(G113)</f>
        <v>99837</v>
      </c>
      <c r="M113" s="33">
        <f>SUM(H113)</f>
        <v>97623.82</v>
      </c>
      <c r="N113" s="33">
        <f>SUM(I113)</f>
        <v>97.783206626801686</v>
      </c>
      <c r="O113" s="33"/>
      <c r="P113" s="33">
        <f>SUM(H113)</f>
        <v>97623.82</v>
      </c>
    </row>
    <row r="114" spans="1:16" ht="15.6" customHeight="1" x14ac:dyDescent="0.2">
      <c r="A114" s="216">
        <v>229</v>
      </c>
      <c r="B114" s="217"/>
      <c r="C114" s="217"/>
      <c r="D114" s="216" t="s">
        <v>368</v>
      </c>
      <c r="E114" s="216"/>
      <c r="F114" s="216"/>
      <c r="G114" s="216"/>
      <c r="H114" s="261"/>
      <c r="I114" s="216"/>
    </row>
    <row r="115" spans="1:16" ht="15.6" customHeight="1" x14ac:dyDescent="0.2">
      <c r="A115" s="216"/>
      <c r="B115" s="217">
        <v>229005</v>
      </c>
      <c r="C115" s="217">
        <v>41</v>
      </c>
      <c r="D115" s="216" t="s">
        <v>258</v>
      </c>
      <c r="E115" s="216">
        <v>977</v>
      </c>
      <c r="F115" s="216">
        <v>977</v>
      </c>
      <c r="G115" s="216">
        <v>977</v>
      </c>
      <c r="H115" s="261">
        <v>521.41999999999996</v>
      </c>
      <c r="I115" s="336">
        <f t="shared" ref="I115:I116" si="20">SUM(H115/G115)*100</f>
        <v>53.369498464687815</v>
      </c>
    </row>
    <row r="116" spans="1:16" ht="15.6" customHeight="1" x14ac:dyDescent="0.2">
      <c r="A116" s="222"/>
      <c r="B116" s="223"/>
      <c r="C116" s="223"/>
      <c r="D116" s="222" t="s">
        <v>88</v>
      </c>
      <c r="E116" s="222">
        <f>SUM(E115)</f>
        <v>977</v>
      </c>
      <c r="F116" s="222">
        <f t="shared" ref="F116" si="21">SUM(F115)</f>
        <v>977</v>
      </c>
      <c r="G116" s="222">
        <f t="shared" ref="G116" si="22">SUM(G115)</f>
        <v>977</v>
      </c>
      <c r="H116" s="262">
        <f>SUM(H115)</f>
        <v>521.41999999999996</v>
      </c>
      <c r="I116" s="336">
        <f t="shared" si="20"/>
        <v>53.369498464687815</v>
      </c>
      <c r="J116" s="33">
        <f>SUM(E116)</f>
        <v>977</v>
      </c>
      <c r="K116" s="33">
        <f>SUM(F116)</f>
        <v>977</v>
      </c>
      <c r="L116" s="33">
        <f>SUM(G116)</f>
        <v>977</v>
      </c>
      <c r="M116" s="33">
        <f>SUM(H116)</f>
        <v>521.41999999999996</v>
      </c>
      <c r="N116" s="33">
        <f>SUM(I116)</f>
        <v>53.369498464687815</v>
      </c>
      <c r="O116" s="33"/>
      <c r="P116" s="33">
        <f>SUM(H116)</f>
        <v>521.41999999999996</v>
      </c>
    </row>
    <row r="117" spans="1:16" ht="15.6" customHeight="1" x14ac:dyDescent="0.2">
      <c r="A117" s="216">
        <v>240</v>
      </c>
      <c r="B117" s="217"/>
      <c r="C117" s="217"/>
      <c r="D117" s="216" t="s">
        <v>369</v>
      </c>
      <c r="E117" s="216"/>
      <c r="F117" s="216"/>
      <c r="G117" s="216"/>
      <c r="H117" s="261"/>
      <c r="I117" s="216"/>
    </row>
    <row r="118" spans="1:16" ht="15.6" customHeight="1" x14ac:dyDescent="0.2">
      <c r="A118" s="216"/>
      <c r="B118" s="217">
        <v>242</v>
      </c>
      <c r="C118" s="217">
        <v>41</v>
      </c>
      <c r="D118" s="216" t="s">
        <v>259</v>
      </c>
      <c r="E118" s="216">
        <v>50</v>
      </c>
      <c r="F118" s="216">
        <v>50</v>
      </c>
      <c r="G118" s="216">
        <v>50</v>
      </c>
      <c r="H118" s="261">
        <v>4.18</v>
      </c>
      <c r="I118" s="336">
        <f t="shared" ref="I118:I119" si="23">SUM(H118/G118)*100</f>
        <v>8.36</v>
      </c>
    </row>
    <row r="119" spans="1:16" ht="15.6" customHeight="1" x14ac:dyDescent="0.2">
      <c r="A119" s="222"/>
      <c r="B119" s="223"/>
      <c r="C119" s="223"/>
      <c r="D119" s="222" t="s">
        <v>88</v>
      </c>
      <c r="E119" s="222">
        <f>SUM(E118)</f>
        <v>50</v>
      </c>
      <c r="F119" s="222">
        <f t="shared" ref="F119" si="24">SUM(F118)</f>
        <v>50</v>
      </c>
      <c r="G119" s="222">
        <f t="shared" ref="G119" si="25">SUM(G118)</f>
        <v>50</v>
      </c>
      <c r="H119" s="262">
        <f>SUM(H118)</f>
        <v>4.18</v>
      </c>
      <c r="I119" s="336">
        <f t="shared" si="23"/>
        <v>8.36</v>
      </c>
      <c r="J119" s="33">
        <f>SUM(E119)</f>
        <v>50</v>
      </c>
      <c r="K119" s="33">
        <f>SUM(F119)</f>
        <v>50</v>
      </c>
      <c r="L119" s="33">
        <f>SUM(G119)</f>
        <v>50</v>
      </c>
      <c r="M119" s="33">
        <f>SUM(H119)</f>
        <v>4.18</v>
      </c>
      <c r="N119" s="33">
        <f>SUM(I119)</f>
        <v>8.36</v>
      </c>
      <c r="O119" s="33"/>
      <c r="P119" s="33">
        <f>SUM(H119)</f>
        <v>4.18</v>
      </c>
    </row>
    <row r="120" spans="1:16" ht="15.6" customHeight="1" x14ac:dyDescent="0.2">
      <c r="A120" s="216">
        <v>290</v>
      </c>
      <c r="B120" s="217"/>
      <c r="C120" s="217"/>
      <c r="D120" s="216" t="s">
        <v>370</v>
      </c>
      <c r="E120" s="216"/>
      <c r="F120" s="216"/>
      <c r="G120" s="216"/>
      <c r="H120" s="261"/>
      <c r="I120" s="216"/>
    </row>
    <row r="121" spans="1:16" ht="15.6" customHeight="1" x14ac:dyDescent="0.2">
      <c r="A121" s="216">
        <v>292</v>
      </c>
      <c r="B121" s="217"/>
      <c r="C121" s="217"/>
      <c r="D121" s="216" t="s">
        <v>371</v>
      </c>
      <c r="E121" s="216"/>
      <c r="F121" s="216"/>
      <c r="G121" s="216"/>
      <c r="H121" s="261"/>
      <c r="I121" s="216"/>
    </row>
    <row r="122" spans="1:16" ht="15.6" customHeight="1" x14ac:dyDescent="0.2">
      <c r="A122" s="216"/>
      <c r="B122" s="217">
        <v>292008</v>
      </c>
      <c r="C122" s="217">
        <v>41</v>
      </c>
      <c r="D122" s="216" t="s">
        <v>262</v>
      </c>
      <c r="E122" s="216">
        <v>800</v>
      </c>
      <c r="F122" s="216">
        <v>800</v>
      </c>
      <c r="G122" s="216">
        <v>800</v>
      </c>
      <c r="H122" s="261">
        <v>698.89</v>
      </c>
      <c r="I122" s="336">
        <f t="shared" ref="I122:I128" si="26">SUM(H122/G122)*100</f>
        <v>87.361249999999998</v>
      </c>
    </row>
    <row r="123" spans="1:16" ht="15.6" customHeight="1" x14ac:dyDescent="0.2">
      <c r="A123" s="216"/>
      <c r="B123" s="217">
        <v>292019</v>
      </c>
      <c r="C123" s="217">
        <v>41</v>
      </c>
      <c r="D123" s="216" t="s">
        <v>263</v>
      </c>
      <c r="E123" s="216">
        <v>193</v>
      </c>
      <c r="F123" s="216">
        <v>210</v>
      </c>
      <c r="G123" s="216">
        <v>210</v>
      </c>
      <c r="H123" s="261">
        <v>210</v>
      </c>
      <c r="I123" s="336">
        <f t="shared" si="26"/>
        <v>100</v>
      </c>
    </row>
    <row r="124" spans="1:16" ht="15.6" customHeight="1" x14ac:dyDescent="0.2">
      <c r="A124" s="216"/>
      <c r="B124" s="217" t="s">
        <v>264</v>
      </c>
      <c r="C124" s="217">
        <v>41</v>
      </c>
      <c r="D124" s="216" t="s">
        <v>657</v>
      </c>
      <c r="E124" s="216">
        <v>1961</v>
      </c>
      <c r="F124" s="216">
        <v>1961</v>
      </c>
      <c r="G124" s="216">
        <v>1961</v>
      </c>
      <c r="H124" s="261">
        <v>3081.47</v>
      </c>
      <c r="I124" s="336">
        <f t="shared" si="26"/>
        <v>157.13768485466596</v>
      </c>
    </row>
    <row r="125" spans="1:16" ht="15.6" customHeight="1" x14ac:dyDescent="0.2">
      <c r="A125" s="216"/>
      <c r="B125" s="217" t="s">
        <v>688</v>
      </c>
      <c r="C125" s="217">
        <v>41</v>
      </c>
      <c r="D125" s="216" t="s">
        <v>750</v>
      </c>
      <c r="E125" s="216">
        <v>8208</v>
      </c>
      <c r="F125" s="216">
        <v>8208</v>
      </c>
      <c r="G125" s="216">
        <v>8208</v>
      </c>
      <c r="H125" s="261">
        <v>8887.01</v>
      </c>
      <c r="I125" s="336">
        <f t="shared" si="26"/>
        <v>108.27253898635479</v>
      </c>
    </row>
    <row r="126" spans="1:16" ht="15.6" customHeight="1" x14ac:dyDescent="0.2">
      <c r="A126" s="216"/>
      <c r="B126" s="217">
        <v>292027</v>
      </c>
      <c r="C126" s="217">
        <v>41</v>
      </c>
      <c r="D126" s="216" t="s">
        <v>850</v>
      </c>
      <c r="E126" s="216">
        <v>344</v>
      </c>
      <c r="F126" s="216">
        <v>468</v>
      </c>
      <c r="G126" s="216">
        <v>468</v>
      </c>
      <c r="H126" s="261">
        <v>556.45000000000005</v>
      </c>
      <c r="I126" s="336">
        <f t="shared" si="26"/>
        <v>118.89957264957265</v>
      </c>
    </row>
    <row r="127" spans="1:16" ht="15.6" customHeight="1" x14ac:dyDescent="0.2">
      <c r="A127" s="216"/>
      <c r="B127" s="217">
        <v>292027</v>
      </c>
      <c r="C127" s="217">
        <v>41</v>
      </c>
      <c r="D127" s="216" t="s">
        <v>851</v>
      </c>
      <c r="E127" s="216">
        <v>720</v>
      </c>
      <c r="F127" s="216">
        <v>866</v>
      </c>
      <c r="G127" s="216">
        <v>866</v>
      </c>
      <c r="H127" s="261">
        <v>866.24</v>
      </c>
      <c r="I127" s="336">
        <f t="shared" si="26"/>
        <v>100.02771362586604</v>
      </c>
    </row>
    <row r="128" spans="1:16" ht="15.6" customHeight="1" x14ac:dyDescent="0.2">
      <c r="A128" s="222"/>
      <c r="B128" s="223"/>
      <c r="C128" s="223"/>
      <c r="D128" s="222" t="s">
        <v>88</v>
      </c>
      <c r="E128" s="222">
        <f t="shared" ref="E128" si="27">SUM(E122:E127)</f>
        <v>12226</v>
      </c>
      <c r="F128" s="222">
        <f t="shared" ref="F128" si="28">SUM(F122:F127)</f>
        <v>12513</v>
      </c>
      <c r="G128" s="222">
        <f t="shared" ref="G128" si="29">SUM(G122:G127)</f>
        <v>12513</v>
      </c>
      <c r="H128" s="262">
        <f>SUM(H122:H127)</f>
        <v>14300.06</v>
      </c>
      <c r="I128" s="336">
        <f t="shared" si="26"/>
        <v>114.28162710780786</v>
      </c>
      <c r="J128" s="33">
        <f>SUM(E128)</f>
        <v>12226</v>
      </c>
      <c r="K128" s="33">
        <f>SUM(F128)</f>
        <v>12513</v>
      </c>
      <c r="L128" s="33">
        <f>SUM(G128)</f>
        <v>12513</v>
      </c>
      <c r="M128" s="33">
        <f>SUM(H128)</f>
        <v>14300.06</v>
      </c>
      <c r="N128" s="33">
        <f>SUM(I128)</f>
        <v>114.28162710780786</v>
      </c>
      <c r="O128" s="33"/>
      <c r="P128" s="33">
        <f>SUM(H128)</f>
        <v>14300.06</v>
      </c>
    </row>
    <row r="129" spans="1:16" ht="15.95" customHeight="1" x14ac:dyDescent="0.2">
      <c r="A129">
        <v>300</v>
      </c>
      <c r="B129" s="212"/>
      <c r="C129" s="212"/>
      <c r="D129" t="s">
        <v>372</v>
      </c>
      <c r="H129" s="33"/>
    </row>
    <row r="130" spans="1:16" ht="15.95" customHeight="1" x14ac:dyDescent="0.2">
      <c r="A130" s="216">
        <v>311</v>
      </c>
      <c r="B130" s="217"/>
      <c r="C130" s="217"/>
      <c r="D130" s="216" t="s">
        <v>373</v>
      </c>
      <c r="E130" s="216"/>
      <c r="F130" s="216"/>
      <c r="G130" s="216"/>
      <c r="H130" s="261"/>
      <c r="I130" s="216"/>
    </row>
    <row r="131" spans="1:16" ht="15.95" customHeight="1" x14ac:dyDescent="0.2">
      <c r="A131" s="216"/>
      <c r="B131" s="217" t="s">
        <v>265</v>
      </c>
      <c r="C131" s="217" t="s">
        <v>545</v>
      </c>
      <c r="D131" s="216" t="s">
        <v>266</v>
      </c>
      <c r="E131" s="216">
        <v>1130</v>
      </c>
      <c r="F131" s="216">
        <v>1130</v>
      </c>
      <c r="G131" s="216">
        <v>1130</v>
      </c>
      <c r="H131" s="261">
        <v>820.41</v>
      </c>
      <c r="I131" s="336">
        <f t="shared" ref="I131:I140" si="30">SUM(H131/G131)*100</f>
        <v>72.602654867256632</v>
      </c>
    </row>
    <row r="132" spans="1:16" ht="15.95" customHeight="1" x14ac:dyDescent="0.2">
      <c r="A132" s="216"/>
      <c r="B132" s="217" t="s">
        <v>267</v>
      </c>
      <c r="C132" s="217" t="s">
        <v>545</v>
      </c>
      <c r="D132" s="216" t="s">
        <v>268</v>
      </c>
      <c r="E132" s="216">
        <v>530</v>
      </c>
      <c r="F132" s="216">
        <v>530</v>
      </c>
      <c r="G132" s="216">
        <v>530</v>
      </c>
      <c r="H132" s="261">
        <v>467.14</v>
      </c>
      <c r="I132" s="336">
        <f t="shared" si="30"/>
        <v>88.139622641509433</v>
      </c>
    </row>
    <row r="133" spans="1:16" ht="15.95" customHeight="1" x14ac:dyDescent="0.2">
      <c r="A133" s="216"/>
      <c r="B133" s="217" t="s">
        <v>269</v>
      </c>
      <c r="C133" s="217" t="s">
        <v>545</v>
      </c>
      <c r="D133" s="216" t="s">
        <v>272</v>
      </c>
      <c r="E133" s="216">
        <v>1030</v>
      </c>
      <c r="F133" s="216">
        <v>1030</v>
      </c>
      <c r="G133" s="216">
        <v>1030</v>
      </c>
      <c r="H133" s="261">
        <v>0</v>
      </c>
      <c r="I133" s="336">
        <f t="shared" si="30"/>
        <v>0</v>
      </c>
    </row>
    <row r="134" spans="1:16" ht="15.95" customHeight="1" x14ac:dyDescent="0.2">
      <c r="A134" s="216"/>
      <c r="B134" s="217" t="s">
        <v>273</v>
      </c>
      <c r="C134" s="217" t="s">
        <v>545</v>
      </c>
      <c r="D134" s="216" t="s">
        <v>274</v>
      </c>
      <c r="E134" s="216">
        <v>1360</v>
      </c>
      <c r="F134" s="216">
        <v>1876</v>
      </c>
      <c r="G134" s="216">
        <v>1876</v>
      </c>
      <c r="H134" s="261">
        <v>1876.33</v>
      </c>
      <c r="I134" s="336">
        <f t="shared" si="30"/>
        <v>100.01759061833688</v>
      </c>
    </row>
    <row r="135" spans="1:16" ht="15.95" customHeight="1" x14ac:dyDescent="0.2">
      <c r="A135" s="216"/>
      <c r="B135" s="217" t="s">
        <v>275</v>
      </c>
      <c r="C135" s="217" t="s">
        <v>545</v>
      </c>
      <c r="D135" s="216" t="s">
        <v>276</v>
      </c>
      <c r="E135" s="216">
        <v>860</v>
      </c>
      <c r="F135" s="216">
        <v>860</v>
      </c>
      <c r="G135" s="216">
        <v>860</v>
      </c>
      <c r="H135" s="261">
        <v>841.34</v>
      </c>
      <c r="I135" s="336">
        <f t="shared" si="30"/>
        <v>97.830232558139542</v>
      </c>
    </row>
    <row r="136" spans="1:16" ht="15.95" customHeight="1" x14ac:dyDescent="0.2">
      <c r="A136" s="216"/>
      <c r="B136" s="217" t="s">
        <v>277</v>
      </c>
      <c r="C136" s="217" t="s">
        <v>545</v>
      </c>
      <c r="D136" s="216" t="s">
        <v>278</v>
      </c>
      <c r="E136" s="216">
        <v>960</v>
      </c>
      <c r="F136" s="216">
        <v>960</v>
      </c>
      <c r="G136" s="216">
        <v>960</v>
      </c>
      <c r="H136" s="261">
        <v>832.09</v>
      </c>
      <c r="I136" s="336">
        <f t="shared" si="30"/>
        <v>86.676041666666663</v>
      </c>
    </row>
    <row r="137" spans="1:16" ht="15.95" customHeight="1" x14ac:dyDescent="0.2">
      <c r="A137" s="216"/>
      <c r="B137" s="217">
        <v>311001</v>
      </c>
      <c r="C137" s="217" t="s">
        <v>776</v>
      </c>
      <c r="D137" s="216" t="s">
        <v>777</v>
      </c>
      <c r="E137" s="216">
        <v>0</v>
      </c>
      <c r="F137" s="216">
        <v>1200</v>
      </c>
      <c r="G137" s="216">
        <v>1200</v>
      </c>
      <c r="H137" s="261">
        <v>1200</v>
      </c>
      <c r="I137" s="336">
        <f t="shared" si="30"/>
        <v>100</v>
      </c>
    </row>
    <row r="138" spans="1:16" ht="15.95" customHeight="1" x14ac:dyDescent="0.2">
      <c r="A138" s="216"/>
      <c r="B138" s="217">
        <v>311001</v>
      </c>
      <c r="C138" s="217" t="s">
        <v>776</v>
      </c>
      <c r="D138" s="216" t="s">
        <v>778</v>
      </c>
      <c r="E138" s="216">
        <v>0</v>
      </c>
      <c r="F138" s="216">
        <v>1000</v>
      </c>
      <c r="G138" s="216">
        <v>1000</v>
      </c>
      <c r="H138" s="261">
        <v>1000</v>
      </c>
      <c r="I138" s="336">
        <f t="shared" si="30"/>
        <v>100</v>
      </c>
    </row>
    <row r="139" spans="1:16" ht="15.95" customHeight="1" x14ac:dyDescent="0.2">
      <c r="A139" s="216"/>
      <c r="B139" s="217" t="s">
        <v>870</v>
      </c>
      <c r="C139" s="217" t="s">
        <v>871</v>
      </c>
      <c r="D139" s="216" t="s">
        <v>872</v>
      </c>
      <c r="E139" s="216">
        <v>0</v>
      </c>
      <c r="F139" s="216">
        <v>300</v>
      </c>
      <c r="G139" s="216">
        <v>300</v>
      </c>
      <c r="H139" s="261">
        <v>300</v>
      </c>
      <c r="I139" s="336">
        <f t="shared" si="30"/>
        <v>100</v>
      </c>
    </row>
    <row r="140" spans="1:16" ht="15.95" customHeight="1" x14ac:dyDescent="0.2">
      <c r="A140" s="222"/>
      <c r="B140" s="223"/>
      <c r="C140" s="223"/>
      <c r="D140" s="222" t="s">
        <v>88</v>
      </c>
      <c r="E140" s="222">
        <f>SUM(E131:E139)</f>
        <v>5870</v>
      </c>
      <c r="F140" s="222">
        <f t="shared" ref="F140" si="31">SUM(F131:F139)</f>
        <v>8886</v>
      </c>
      <c r="G140" s="222">
        <f t="shared" ref="G140" si="32">SUM(G131:G139)</f>
        <v>8886</v>
      </c>
      <c r="H140" s="262">
        <f>SUM(H131:H139)</f>
        <v>7337.31</v>
      </c>
      <c r="I140" s="336">
        <f t="shared" si="30"/>
        <v>82.571573261309922</v>
      </c>
      <c r="J140" s="33">
        <f>SUM(E140)</f>
        <v>5870</v>
      </c>
      <c r="K140" s="33">
        <f>SUM(F140)</f>
        <v>8886</v>
      </c>
      <c r="L140" s="33">
        <f>SUM(G140)</f>
        <v>8886</v>
      </c>
      <c r="M140" s="33">
        <f>SUM(H140)</f>
        <v>7337.31</v>
      </c>
      <c r="N140" s="33">
        <f>SUM(I140)</f>
        <v>82.571573261309922</v>
      </c>
      <c r="O140" s="33"/>
      <c r="P140" s="33">
        <f>SUM(H140)</f>
        <v>7337.31</v>
      </c>
    </row>
    <row r="141" spans="1:16" ht="15.95" customHeight="1" x14ac:dyDescent="0.2">
      <c r="A141" s="216">
        <v>312</v>
      </c>
      <c r="B141" s="217"/>
      <c r="C141" s="217"/>
      <c r="D141" s="216" t="s">
        <v>374</v>
      </c>
      <c r="E141" s="216"/>
      <c r="F141" s="216"/>
      <c r="G141" s="216"/>
      <c r="H141" s="261"/>
      <c r="I141" s="216"/>
    </row>
    <row r="142" spans="1:16" ht="15.95" customHeight="1" x14ac:dyDescent="0.2">
      <c r="A142" s="216"/>
      <c r="B142" s="217" t="s">
        <v>476</v>
      </c>
      <c r="C142" s="217">
        <v>111</v>
      </c>
      <c r="D142" s="216" t="s">
        <v>280</v>
      </c>
      <c r="E142" s="216">
        <v>8512</v>
      </c>
      <c r="F142" s="216">
        <v>8747</v>
      </c>
      <c r="G142" s="216">
        <v>8747</v>
      </c>
      <c r="H142" s="261">
        <v>8747.4599999999991</v>
      </c>
      <c r="I142" s="336">
        <f t="shared" ref="I142:I168" si="33">SUM(H142/G142)*100</f>
        <v>100.00525894592431</v>
      </c>
    </row>
    <row r="143" spans="1:16" ht="15.95" customHeight="1" x14ac:dyDescent="0.2">
      <c r="A143" s="216"/>
      <c r="B143" s="217" t="s">
        <v>696</v>
      </c>
      <c r="C143" s="217">
        <v>111</v>
      </c>
      <c r="D143" s="216" t="s">
        <v>658</v>
      </c>
      <c r="E143" s="216">
        <v>3810</v>
      </c>
      <c r="F143" s="216">
        <v>3787</v>
      </c>
      <c r="G143" s="216">
        <v>3787</v>
      </c>
      <c r="H143" s="261">
        <v>3786.96</v>
      </c>
      <c r="I143" s="336">
        <f t="shared" si="33"/>
        <v>99.998943754951156</v>
      </c>
    </row>
    <row r="144" spans="1:16" ht="15.95" customHeight="1" x14ac:dyDescent="0.2">
      <c r="A144" s="216"/>
      <c r="B144" s="217" t="s">
        <v>475</v>
      </c>
      <c r="C144" s="217">
        <v>111</v>
      </c>
      <c r="D144" s="216" t="s">
        <v>659</v>
      </c>
      <c r="E144" s="216">
        <v>177</v>
      </c>
      <c r="F144" s="216">
        <v>176</v>
      </c>
      <c r="G144" s="216">
        <v>176</v>
      </c>
      <c r="H144" s="261">
        <v>175.91</v>
      </c>
      <c r="I144" s="336">
        <f t="shared" si="33"/>
        <v>99.94886363636364</v>
      </c>
    </row>
    <row r="145" spans="1:9" ht="15.95" customHeight="1" x14ac:dyDescent="0.2">
      <c r="A145" s="216"/>
      <c r="B145" s="217" t="s">
        <v>697</v>
      </c>
      <c r="C145" s="217">
        <v>111</v>
      </c>
      <c r="D145" s="216" t="s">
        <v>282</v>
      </c>
      <c r="E145" s="216">
        <v>1352</v>
      </c>
      <c r="F145" s="216">
        <v>2527</v>
      </c>
      <c r="G145" s="216">
        <v>2527</v>
      </c>
      <c r="H145" s="261">
        <v>1343.76</v>
      </c>
      <c r="I145" s="336">
        <f t="shared" si="33"/>
        <v>53.176098140087056</v>
      </c>
    </row>
    <row r="146" spans="1:9" ht="15.95" customHeight="1" x14ac:dyDescent="0.2">
      <c r="A146" s="216"/>
      <c r="B146" s="217" t="s">
        <v>698</v>
      </c>
      <c r="C146" s="217">
        <v>111</v>
      </c>
      <c r="D146" s="216" t="s">
        <v>670</v>
      </c>
      <c r="E146" s="216">
        <v>41</v>
      </c>
      <c r="F146" s="216">
        <v>0</v>
      </c>
      <c r="G146" s="216">
        <v>0</v>
      </c>
      <c r="H146" s="261">
        <v>1182.8</v>
      </c>
      <c r="I146" s="336">
        <v>0</v>
      </c>
    </row>
    <row r="147" spans="1:9" ht="15.95" customHeight="1" x14ac:dyDescent="0.2">
      <c r="A147" s="216"/>
      <c r="B147" s="217" t="s">
        <v>480</v>
      </c>
      <c r="C147" s="217">
        <v>111</v>
      </c>
      <c r="D147" s="216" t="s">
        <v>339</v>
      </c>
      <c r="E147" s="216">
        <v>383</v>
      </c>
      <c r="F147" s="216">
        <v>381</v>
      </c>
      <c r="G147" s="216">
        <v>381</v>
      </c>
      <c r="H147" s="261">
        <v>380.53</v>
      </c>
      <c r="I147" s="336">
        <f t="shared" si="33"/>
        <v>99.876640419947506</v>
      </c>
    </row>
    <row r="148" spans="1:9" ht="15.95" customHeight="1" x14ac:dyDescent="0.2">
      <c r="A148" s="216"/>
      <c r="B148" s="217" t="s">
        <v>474</v>
      </c>
      <c r="C148" s="217">
        <v>111</v>
      </c>
      <c r="D148" s="216" t="s">
        <v>279</v>
      </c>
      <c r="E148" s="216">
        <v>617825</v>
      </c>
      <c r="F148" s="216">
        <v>654511</v>
      </c>
      <c r="G148" s="304">
        <v>674105</v>
      </c>
      <c r="H148" s="261">
        <v>674105</v>
      </c>
      <c r="I148" s="336">
        <f t="shared" si="33"/>
        <v>100</v>
      </c>
    </row>
    <row r="149" spans="1:9" ht="15.95" customHeight="1" x14ac:dyDescent="0.2">
      <c r="A149" s="216"/>
      <c r="B149" s="217" t="s">
        <v>481</v>
      </c>
      <c r="C149" s="217">
        <v>111</v>
      </c>
      <c r="D149" s="216" t="s">
        <v>496</v>
      </c>
      <c r="E149" s="216">
        <v>654</v>
      </c>
      <c r="F149" s="216">
        <v>173</v>
      </c>
      <c r="G149" s="216">
        <v>173</v>
      </c>
      <c r="H149" s="261">
        <v>173</v>
      </c>
      <c r="I149" s="336">
        <f t="shared" si="33"/>
        <v>100</v>
      </c>
    </row>
    <row r="150" spans="1:9" ht="15.95" customHeight="1" x14ac:dyDescent="0.2">
      <c r="A150" s="216"/>
      <c r="B150" s="217" t="s">
        <v>478</v>
      </c>
      <c r="C150" s="217">
        <v>111</v>
      </c>
      <c r="D150" s="216" t="s">
        <v>555</v>
      </c>
      <c r="E150" s="216">
        <v>26570</v>
      </c>
      <c r="F150" s="216">
        <v>24647</v>
      </c>
      <c r="G150" s="304">
        <v>24136</v>
      </c>
      <c r="H150" s="261">
        <v>24136.26</v>
      </c>
      <c r="I150" s="336">
        <f t="shared" si="33"/>
        <v>100.00107722903546</v>
      </c>
    </row>
    <row r="151" spans="1:9" ht="15.95" customHeight="1" x14ac:dyDescent="0.2">
      <c r="A151" s="216"/>
      <c r="B151" s="217" t="s">
        <v>479</v>
      </c>
      <c r="C151" s="217">
        <v>111</v>
      </c>
      <c r="D151" s="216" t="s">
        <v>172</v>
      </c>
      <c r="E151" s="216">
        <v>11129</v>
      </c>
      <c r="F151" s="216">
        <v>10426</v>
      </c>
      <c r="G151" s="216">
        <v>10426</v>
      </c>
      <c r="H151" s="261">
        <v>10426</v>
      </c>
      <c r="I151" s="336">
        <f t="shared" si="33"/>
        <v>100</v>
      </c>
    </row>
    <row r="152" spans="1:9" ht="15.95" customHeight="1" x14ac:dyDescent="0.2">
      <c r="A152" s="216"/>
      <c r="B152" s="217" t="s">
        <v>283</v>
      </c>
      <c r="C152" s="217">
        <v>111</v>
      </c>
      <c r="D152" s="216" t="s">
        <v>285</v>
      </c>
      <c r="E152" s="216">
        <v>0</v>
      </c>
      <c r="F152" s="216">
        <v>0</v>
      </c>
      <c r="G152" s="216">
        <v>0</v>
      </c>
      <c r="H152" s="261">
        <v>0</v>
      </c>
      <c r="I152" s="336">
        <v>0</v>
      </c>
    </row>
    <row r="153" spans="1:9" ht="15.95" customHeight="1" x14ac:dyDescent="0.2">
      <c r="A153" s="216"/>
      <c r="B153" s="217" t="s">
        <v>326</v>
      </c>
      <c r="C153" s="217">
        <v>111</v>
      </c>
      <c r="D153" s="216" t="s">
        <v>327</v>
      </c>
      <c r="E153" s="216">
        <v>600</v>
      </c>
      <c r="F153" s="216">
        <v>350</v>
      </c>
      <c r="G153" s="304">
        <v>257</v>
      </c>
      <c r="H153" s="261">
        <v>256.64999999999998</v>
      </c>
      <c r="I153" s="336">
        <f t="shared" si="33"/>
        <v>99.863813229571974</v>
      </c>
    </row>
    <row r="154" spans="1:9" ht="15.95" customHeight="1" x14ac:dyDescent="0.2">
      <c r="A154" s="216"/>
      <c r="B154" s="217" t="s">
        <v>328</v>
      </c>
      <c r="C154" s="217">
        <v>111</v>
      </c>
      <c r="D154" s="216" t="s">
        <v>329</v>
      </c>
      <c r="E154" s="216">
        <v>100</v>
      </c>
      <c r="F154" s="216">
        <v>66</v>
      </c>
      <c r="G154" s="216">
        <v>66</v>
      </c>
      <c r="H154" s="261">
        <v>66.400000000000006</v>
      </c>
      <c r="I154" s="336">
        <f t="shared" si="33"/>
        <v>100.60606060606061</v>
      </c>
    </row>
    <row r="155" spans="1:9" ht="15.95" customHeight="1" x14ac:dyDescent="0.2">
      <c r="A155" s="216"/>
      <c r="B155" s="217" t="s">
        <v>477</v>
      </c>
      <c r="C155" s="217">
        <v>111</v>
      </c>
      <c r="D155" s="216" t="s">
        <v>319</v>
      </c>
      <c r="E155" s="216">
        <v>5800</v>
      </c>
      <c r="F155" s="216">
        <v>5709</v>
      </c>
      <c r="G155" s="216">
        <v>5709</v>
      </c>
      <c r="H155" s="261">
        <v>5709</v>
      </c>
      <c r="I155" s="336">
        <f t="shared" si="33"/>
        <v>100</v>
      </c>
    </row>
    <row r="156" spans="1:9" ht="15.95" customHeight="1" x14ac:dyDescent="0.2">
      <c r="A156" s="216"/>
      <c r="B156" s="217" t="s">
        <v>324</v>
      </c>
      <c r="C156" s="217">
        <v>111</v>
      </c>
      <c r="D156" s="216" t="s">
        <v>325</v>
      </c>
      <c r="E156" s="216">
        <v>2870</v>
      </c>
      <c r="F156" s="216">
        <v>2870</v>
      </c>
      <c r="G156" s="216">
        <v>2870</v>
      </c>
      <c r="H156" s="261">
        <v>2728.32</v>
      </c>
      <c r="I156" s="336">
        <f t="shared" si="33"/>
        <v>95.063414634146355</v>
      </c>
    </row>
    <row r="157" spans="1:9" ht="15.95" customHeight="1" x14ac:dyDescent="0.2">
      <c r="A157" s="216"/>
      <c r="B157" s="217" t="s">
        <v>597</v>
      </c>
      <c r="C157" s="217">
        <v>111</v>
      </c>
      <c r="D157" s="216" t="s">
        <v>852</v>
      </c>
      <c r="E157" s="216">
        <v>0</v>
      </c>
      <c r="F157" s="216">
        <v>1997</v>
      </c>
      <c r="G157" s="216">
        <v>1997</v>
      </c>
      <c r="H157" s="261">
        <v>1997.33</v>
      </c>
      <c r="I157" s="336">
        <f t="shared" si="33"/>
        <v>100.01652478718077</v>
      </c>
    </row>
    <row r="158" spans="1:9" ht="15.95" customHeight="1" x14ac:dyDescent="0.2">
      <c r="A158" s="216"/>
      <c r="B158" s="217" t="s">
        <v>681</v>
      </c>
      <c r="C158" s="217">
        <v>111</v>
      </c>
      <c r="D158" s="216" t="s">
        <v>682</v>
      </c>
      <c r="E158" s="216">
        <v>0</v>
      </c>
      <c r="F158" s="216">
        <v>4400</v>
      </c>
      <c r="G158" s="216">
        <v>4400</v>
      </c>
      <c r="H158" s="261">
        <v>4400</v>
      </c>
      <c r="I158" s="336">
        <f t="shared" si="33"/>
        <v>100</v>
      </c>
    </row>
    <row r="159" spans="1:9" ht="15.95" customHeight="1" x14ac:dyDescent="0.2">
      <c r="A159" s="216"/>
      <c r="B159" s="217" t="s">
        <v>683</v>
      </c>
      <c r="C159" s="217" t="s">
        <v>545</v>
      </c>
      <c r="D159" s="216" t="s">
        <v>684</v>
      </c>
      <c r="E159" s="216">
        <v>5000</v>
      </c>
      <c r="F159" s="216">
        <v>0</v>
      </c>
      <c r="G159" s="216">
        <v>0</v>
      </c>
      <c r="H159" s="261">
        <v>0</v>
      </c>
      <c r="I159" s="336">
        <v>0</v>
      </c>
    </row>
    <row r="160" spans="1:9" ht="15.95" customHeight="1" x14ac:dyDescent="0.2">
      <c r="A160" s="216"/>
      <c r="B160" s="217">
        <v>312001</v>
      </c>
      <c r="C160" s="217" t="s">
        <v>874</v>
      </c>
      <c r="D160" s="216" t="s">
        <v>699</v>
      </c>
      <c r="E160" s="216">
        <v>0</v>
      </c>
      <c r="F160" s="216">
        <v>0</v>
      </c>
      <c r="G160" s="216">
        <v>0</v>
      </c>
      <c r="H160" s="261">
        <v>0</v>
      </c>
      <c r="I160" s="336">
        <v>0</v>
      </c>
    </row>
    <row r="161" spans="1:16" ht="15.95" customHeight="1" x14ac:dyDescent="0.2">
      <c r="A161" s="216"/>
      <c r="B161" s="217" t="s">
        <v>598</v>
      </c>
      <c r="C161" s="217">
        <v>111</v>
      </c>
      <c r="D161" s="216" t="s">
        <v>599</v>
      </c>
      <c r="E161" s="216">
        <v>2153</v>
      </c>
      <c r="F161" s="216">
        <v>146</v>
      </c>
      <c r="G161" s="216">
        <v>146</v>
      </c>
      <c r="H161" s="261">
        <v>146</v>
      </c>
      <c r="I161" s="336">
        <f t="shared" si="33"/>
        <v>100</v>
      </c>
    </row>
    <row r="162" spans="1:16" ht="15.95" customHeight="1" x14ac:dyDescent="0.2">
      <c r="A162" s="216"/>
      <c r="B162" s="217" t="s">
        <v>600</v>
      </c>
      <c r="C162" s="217">
        <v>111</v>
      </c>
      <c r="D162" s="216" t="s">
        <v>601</v>
      </c>
      <c r="E162" s="216">
        <v>4346</v>
      </c>
      <c r="F162" s="216">
        <v>4612</v>
      </c>
      <c r="G162" s="216">
        <v>4612</v>
      </c>
      <c r="H162" s="261">
        <v>4612</v>
      </c>
      <c r="I162" s="336">
        <f t="shared" si="33"/>
        <v>100</v>
      </c>
    </row>
    <row r="163" spans="1:16" ht="15.95" customHeight="1" x14ac:dyDescent="0.2">
      <c r="A163" s="216"/>
      <c r="B163" s="217">
        <v>312012</v>
      </c>
      <c r="C163" s="217">
        <v>111</v>
      </c>
      <c r="D163" s="216" t="s">
        <v>649</v>
      </c>
      <c r="E163" s="216">
        <v>0</v>
      </c>
      <c r="F163" s="216">
        <v>0</v>
      </c>
      <c r="G163" s="216">
        <v>0</v>
      </c>
      <c r="H163" s="261">
        <v>0</v>
      </c>
      <c r="I163" s="336">
        <v>0</v>
      </c>
    </row>
    <row r="164" spans="1:16" ht="15.95" customHeight="1" x14ac:dyDescent="0.2">
      <c r="A164" s="216"/>
      <c r="B164" s="217" t="s">
        <v>664</v>
      </c>
      <c r="C164" s="217">
        <v>111</v>
      </c>
      <c r="D164" s="216" t="s">
        <v>665</v>
      </c>
      <c r="E164" s="216">
        <v>5250</v>
      </c>
      <c r="F164" s="216">
        <v>6450</v>
      </c>
      <c r="G164" s="216">
        <v>6450</v>
      </c>
      <c r="H164" s="261">
        <v>6450</v>
      </c>
      <c r="I164" s="336">
        <f t="shared" si="33"/>
        <v>100</v>
      </c>
    </row>
    <row r="165" spans="1:16" ht="15.95" customHeight="1" x14ac:dyDescent="0.2">
      <c r="A165" s="216"/>
      <c r="B165" s="217" t="s">
        <v>666</v>
      </c>
      <c r="C165" s="217">
        <v>111</v>
      </c>
      <c r="D165" s="216" t="s">
        <v>667</v>
      </c>
      <c r="E165" s="216">
        <v>2800</v>
      </c>
      <c r="F165" s="216">
        <v>3600</v>
      </c>
      <c r="G165" s="216">
        <v>3600</v>
      </c>
      <c r="H165" s="261">
        <v>3600</v>
      </c>
      <c r="I165" s="336">
        <f t="shared" si="33"/>
        <v>100</v>
      </c>
    </row>
    <row r="166" spans="1:16" ht="15.95" customHeight="1" x14ac:dyDescent="0.2">
      <c r="A166" s="216"/>
      <c r="B166" s="217">
        <v>312001</v>
      </c>
      <c r="C166" s="217">
        <v>111</v>
      </c>
      <c r="D166" s="216" t="s">
        <v>741</v>
      </c>
      <c r="E166" s="216">
        <v>19350</v>
      </c>
      <c r="F166" s="216">
        <v>12000</v>
      </c>
      <c r="G166" s="216">
        <v>12000</v>
      </c>
      <c r="H166" s="261">
        <v>12000</v>
      </c>
      <c r="I166" s="336">
        <f t="shared" si="33"/>
        <v>100</v>
      </c>
    </row>
    <row r="167" spans="1:16" ht="15.95" customHeight="1" thickBot="1" x14ac:dyDescent="0.25">
      <c r="A167" s="225"/>
      <c r="B167" s="226"/>
      <c r="C167" s="226"/>
      <c r="D167" s="225" t="s">
        <v>88</v>
      </c>
      <c r="E167" s="225">
        <f t="shared" ref="E167" si="34">SUM(E142:E166)</f>
        <v>718722</v>
      </c>
      <c r="F167" s="225">
        <f t="shared" ref="F167" si="35">SUM(F142:F166)</f>
        <v>747575</v>
      </c>
      <c r="G167" s="225">
        <f t="shared" ref="G167" si="36">SUM(G142:G166)</f>
        <v>766565</v>
      </c>
      <c r="H167" s="263">
        <f>SUM(H142:H166)</f>
        <v>766423.38</v>
      </c>
      <c r="I167" s="339">
        <f t="shared" si="33"/>
        <v>99.9815253761912</v>
      </c>
      <c r="J167" s="33">
        <f>SUM(E167)</f>
        <v>718722</v>
      </c>
      <c r="K167" s="33">
        <f>SUM(F167)</f>
        <v>747575</v>
      </c>
      <c r="L167" s="33">
        <f>SUM(G167)</f>
        <v>766565</v>
      </c>
      <c r="M167" s="33">
        <f>SUM(H167)</f>
        <v>766423.38</v>
      </c>
      <c r="N167" s="33">
        <f>SUM(I167)</f>
        <v>99.9815253761912</v>
      </c>
      <c r="O167" s="33"/>
      <c r="P167" s="33">
        <f>SUM(H167)</f>
        <v>766423.38</v>
      </c>
    </row>
    <row r="168" spans="1:16" ht="15.95" customHeight="1" thickBot="1" x14ac:dyDescent="0.25">
      <c r="A168" s="231" t="s">
        <v>286</v>
      </c>
      <c r="B168" s="232"/>
      <c r="C168" s="232"/>
      <c r="D168" s="233"/>
      <c r="E168" s="234">
        <f>SUM(J168)</f>
        <v>2472899</v>
      </c>
      <c r="F168" s="234">
        <f t="shared" ref="F168:G168" si="37">SUM(K168)</f>
        <v>2553679</v>
      </c>
      <c r="G168" s="234">
        <f t="shared" si="37"/>
        <v>2581087</v>
      </c>
      <c r="H168" s="264">
        <f>SUM(P168)</f>
        <v>2545333.75</v>
      </c>
      <c r="I168" s="340">
        <f t="shared" si="33"/>
        <v>98.614798726273079</v>
      </c>
      <c r="J168" s="33">
        <f>SUM(J27:J167)</f>
        <v>2472899</v>
      </c>
      <c r="K168" s="33">
        <f>SUM(K27:K167)</f>
        <v>2553679</v>
      </c>
      <c r="L168" s="33">
        <f>SUM(L27:L167)</f>
        <v>2581087</v>
      </c>
      <c r="M168" s="33">
        <f>SUM(M27:M167)</f>
        <v>2545333.75</v>
      </c>
      <c r="N168" s="33">
        <f>SUM(N27:N167)</f>
        <v>924.45450982922512</v>
      </c>
      <c r="O168" s="6"/>
      <c r="P168" s="33">
        <f>SUM(P27:P167)</f>
        <v>2545333.75</v>
      </c>
    </row>
    <row r="169" spans="1:16" ht="15.95" customHeight="1" x14ac:dyDescent="0.2">
      <c r="A169" s="213">
        <v>230</v>
      </c>
      <c r="B169" s="224"/>
      <c r="C169" s="224"/>
      <c r="D169" s="235" t="s">
        <v>288</v>
      </c>
      <c r="E169" s="213"/>
      <c r="F169" s="213"/>
      <c r="G169" s="213"/>
      <c r="H169" s="265"/>
      <c r="I169" s="213"/>
    </row>
    <row r="170" spans="1:16" ht="15.95" customHeight="1" x14ac:dyDescent="0.2">
      <c r="A170" s="216"/>
      <c r="B170" s="217">
        <v>233001</v>
      </c>
      <c r="C170" s="217">
        <v>43</v>
      </c>
      <c r="D170" s="216" t="s">
        <v>743</v>
      </c>
      <c r="E170" s="216">
        <v>62400</v>
      </c>
      <c r="F170" s="216">
        <v>43000</v>
      </c>
      <c r="G170" s="216">
        <v>43000</v>
      </c>
      <c r="H170" s="261">
        <v>43600</v>
      </c>
      <c r="I170" s="336">
        <f t="shared" ref="I170:I179" si="38">SUM(H170/G170)*100</f>
        <v>101.39534883720931</v>
      </c>
    </row>
    <row r="171" spans="1:16" ht="15.95" customHeight="1" x14ac:dyDescent="0.2">
      <c r="A171" s="216"/>
      <c r="B171" s="217" t="s">
        <v>781</v>
      </c>
      <c r="C171" s="217">
        <v>43</v>
      </c>
      <c r="D171" s="216" t="s">
        <v>782</v>
      </c>
      <c r="E171" s="216"/>
      <c r="F171" s="216">
        <v>3243</v>
      </c>
      <c r="G171" s="216">
        <v>3243</v>
      </c>
      <c r="H171" s="261">
        <v>3243.25</v>
      </c>
      <c r="I171" s="336">
        <f t="shared" si="38"/>
        <v>100.00770891150171</v>
      </c>
    </row>
    <row r="172" spans="1:16" ht="15.95" customHeight="1" x14ac:dyDescent="0.2">
      <c r="A172" s="216"/>
      <c r="B172" s="217" t="s">
        <v>783</v>
      </c>
      <c r="C172" s="217">
        <v>43</v>
      </c>
      <c r="D172" s="216" t="s">
        <v>784</v>
      </c>
      <c r="E172" s="216"/>
      <c r="F172" s="216">
        <v>2609</v>
      </c>
      <c r="G172" s="216">
        <v>2609</v>
      </c>
      <c r="H172" s="261">
        <v>3019.24</v>
      </c>
      <c r="I172" s="336">
        <f t="shared" si="38"/>
        <v>115.72403219624377</v>
      </c>
    </row>
    <row r="173" spans="1:16" ht="15.95" customHeight="1" x14ac:dyDescent="0.2">
      <c r="A173" s="216"/>
      <c r="B173" s="217" t="s">
        <v>789</v>
      </c>
      <c r="C173" s="217">
        <v>43</v>
      </c>
      <c r="D173" s="216" t="s">
        <v>804</v>
      </c>
      <c r="E173" s="216"/>
      <c r="F173" s="216">
        <v>0</v>
      </c>
      <c r="G173" s="216">
        <v>0</v>
      </c>
      <c r="H173" s="261">
        <v>0</v>
      </c>
      <c r="I173" s="336">
        <v>0</v>
      </c>
    </row>
    <row r="174" spans="1:16" ht="15.95" customHeight="1" x14ac:dyDescent="0.2">
      <c r="A174" s="216"/>
      <c r="B174" s="217">
        <v>322002</v>
      </c>
      <c r="C174" s="217" t="s">
        <v>875</v>
      </c>
      <c r="D174" s="216" t="s">
        <v>732</v>
      </c>
      <c r="E174" s="216">
        <v>532247</v>
      </c>
      <c r="F174" s="216">
        <v>116635</v>
      </c>
      <c r="G174" s="216">
        <v>116635</v>
      </c>
      <c r="H174" s="261">
        <v>116634.54</v>
      </c>
      <c r="I174" s="336">
        <f t="shared" si="38"/>
        <v>99.999605607236248</v>
      </c>
    </row>
    <row r="175" spans="1:16" ht="15.95" customHeight="1" x14ac:dyDescent="0.2">
      <c r="A175" s="216"/>
      <c r="B175" s="217" t="s">
        <v>779</v>
      </c>
      <c r="C175" s="217">
        <v>111</v>
      </c>
      <c r="D175" s="216" t="s">
        <v>780</v>
      </c>
      <c r="E175" s="216"/>
      <c r="F175" s="216">
        <v>15000</v>
      </c>
      <c r="G175" s="216">
        <v>15000</v>
      </c>
      <c r="H175" s="261">
        <v>15000</v>
      </c>
      <c r="I175" s="336">
        <f t="shared" si="38"/>
        <v>100</v>
      </c>
    </row>
    <row r="176" spans="1:16" ht="15.95" customHeight="1" x14ac:dyDescent="0.2">
      <c r="A176" s="216"/>
      <c r="B176" s="217" t="s">
        <v>689</v>
      </c>
      <c r="C176" s="217" t="s">
        <v>874</v>
      </c>
      <c r="D176" s="216" t="s">
        <v>857</v>
      </c>
      <c r="E176" s="216">
        <v>659624</v>
      </c>
      <c r="F176" s="216">
        <v>659624</v>
      </c>
      <c r="G176" s="216">
        <v>659624</v>
      </c>
      <c r="H176" s="261">
        <v>597990.80000000005</v>
      </c>
      <c r="I176" s="336">
        <f t="shared" si="38"/>
        <v>90.656313293633957</v>
      </c>
    </row>
    <row r="177" spans="1:234" ht="15.95" customHeight="1" x14ac:dyDescent="0.2">
      <c r="A177" s="216"/>
      <c r="B177" s="217">
        <v>239001</v>
      </c>
      <c r="C177" s="217">
        <v>43</v>
      </c>
      <c r="D177" s="216" t="s">
        <v>868</v>
      </c>
      <c r="E177" s="216">
        <v>0</v>
      </c>
      <c r="F177" s="216">
        <v>18200</v>
      </c>
      <c r="G177" s="216">
        <v>18200</v>
      </c>
      <c r="H177" s="261">
        <v>21000</v>
      </c>
      <c r="I177" s="336">
        <f t="shared" si="38"/>
        <v>115.38461538461537</v>
      </c>
    </row>
    <row r="178" spans="1:234" ht="15.95" customHeight="1" thickBot="1" x14ac:dyDescent="0.25">
      <c r="A178" s="225"/>
      <c r="B178" s="226"/>
      <c r="C178" s="226"/>
      <c r="D178" s="225" t="s">
        <v>88</v>
      </c>
      <c r="E178" s="225">
        <f t="shared" ref="E178" si="39">SUM(E170:E177)</f>
        <v>1254271</v>
      </c>
      <c r="F178" s="225">
        <f t="shared" ref="F178" si="40">SUM(F170:F177)</f>
        <v>858311</v>
      </c>
      <c r="G178" s="225">
        <f t="shared" ref="G178" si="41">SUM(G170:G177)</f>
        <v>858311</v>
      </c>
      <c r="H178" s="263">
        <f>SUM(H170:H177)</f>
        <v>800487.83000000007</v>
      </c>
      <c r="I178" s="339">
        <f t="shared" si="38"/>
        <v>93.263144710949774</v>
      </c>
      <c r="J178" s="33">
        <f>SUM(E178)</f>
        <v>1254271</v>
      </c>
      <c r="K178" s="33">
        <f>SUM(F178)</f>
        <v>858311</v>
      </c>
      <c r="L178" s="33">
        <f>SUM(G178)</f>
        <v>858311</v>
      </c>
      <c r="M178" s="33">
        <f>SUM(H178)</f>
        <v>800487.83000000007</v>
      </c>
      <c r="N178" s="33">
        <f>SUM(I178)</f>
        <v>93.263144710949774</v>
      </c>
      <c r="O178" s="33"/>
      <c r="P178" s="33">
        <f>SUM(H178)</f>
        <v>800487.83000000007</v>
      </c>
    </row>
    <row r="179" spans="1:234" ht="15.95" customHeight="1" thickBot="1" x14ac:dyDescent="0.25">
      <c r="A179" s="231" t="s">
        <v>289</v>
      </c>
      <c r="B179" s="232"/>
      <c r="C179" s="232"/>
      <c r="D179" s="236"/>
      <c r="E179" s="234">
        <f>SUM(J179)</f>
        <v>1254271</v>
      </c>
      <c r="F179" s="234">
        <f t="shared" ref="F179:G179" si="42">SUM(K179)</f>
        <v>858311</v>
      </c>
      <c r="G179" s="234">
        <f t="shared" si="42"/>
        <v>858311</v>
      </c>
      <c r="H179" s="264">
        <f>SUM(P178)</f>
        <v>800487.83000000007</v>
      </c>
      <c r="I179" s="340">
        <f t="shared" si="38"/>
        <v>93.263144710949774</v>
      </c>
      <c r="J179" s="33">
        <f>SUM(J178)</f>
        <v>1254271</v>
      </c>
      <c r="K179" s="33">
        <f t="shared" ref="K179:N179" si="43">SUM(K178)</f>
        <v>858311</v>
      </c>
      <c r="L179" s="33">
        <f t="shared" si="43"/>
        <v>858311</v>
      </c>
      <c r="M179" s="33">
        <f t="shared" si="43"/>
        <v>800487.83000000007</v>
      </c>
      <c r="N179" s="33">
        <f t="shared" si="43"/>
        <v>93.263144710949774</v>
      </c>
      <c r="O179" s="33"/>
      <c r="P179" s="33"/>
    </row>
    <row r="180" spans="1:234" s="105" customFormat="1" ht="15" customHeight="1" x14ac:dyDescent="0.2">
      <c r="A180" s="214"/>
      <c r="B180" s="215"/>
      <c r="C180" s="215"/>
      <c r="D180" s="214" t="s">
        <v>290</v>
      </c>
      <c r="E180" s="214"/>
      <c r="F180" s="214"/>
      <c r="G180" s="214"/>
      <c r="H180" s="266"/>
      <c r="I180" s="214"/>
      <c r="J180" s="211"/>
      <c r="K180" s="211"/>
      <c r="L180" s="211"/>
      <c r="M180" s="211"/>
      <c r="N180" s="211"/>
      <c r="O180" s="211"/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1"/>
      <c r="AF180" s="211"/>
      <c r="AG180" s="211"/>
      <c r="AH180" s="211"/>
      <c r="AI180" s="211"/>
      <c r="AJ180" s="211"/>
      <c r="AK180" s="211"/>
      <c r="AL180" s="211"/>
      <c r="AM180" s="211"/>
      <c r="AN180" s="211"/>
      <c r="AO180" s="211"/>
      <c r="AP180" s="211"/>
      <c r="AQ180" s="211"/>
      <c r="AR180" s="211"/>
      <c r="AS180" s="211"/>
      <c r="AT180" s="211"/>
      <c r="AU180" s="211"/>
      <c r="AV180" s="211"/>
      <c r="AW180" s="211"/>
      <c r="AX180" s="211"/>
      <c r="AY180" s="211"/>
      <c r="AZ180" s="211"/>
      <c r="BA180" s="211"/>
      <c r="BB180" s="211"/>
      <c r="BC180" s="211"/>
      <c r="BD180" s="211"/>
      <c r="BE180" s="211"/>
      <c r="BF180" s="211"/>
      <c r="BG180" s="211"/>
      <c r="BH180" s="211"/>
      <c r="BI180" s="211"/>
      <c r="BJ180" s="211"/>
      <c r="BK180" s="211"/>
      <c r="BL180" s="211"/>
      <c r="BM180" s="211"/>
      <c r="BN180" s="211"/>
      <c r="BO180" s="211"/>
      <c r="BP180" s="211"/>
      <c r="BQ180" s="211"/>
      <c r="BR180" s="211"/>
      <c r="BS180" s="211"/>
      <c r="BT180" s="211"/>
      <c r="BU180" s="211"/>
      <c r="BV180" s="211"/>
      <c r="BW180" s="211"/>
      <c r="BX180" s="211"/>
      <c r="BY180" s="211"/>
      <c r="BZ180" s="211"/>
      <c r="CA180" s="211"/>
      <c r="CB180" s="211"/>
      <c r="CC180" s="211"/>
      <c r="CD180" s="211"/>
      <c r="CE180" s="211"/>
      <c r="CF180" s="211"/>
      <c r="CG180" s="211"/>
      <c r="CH180" s="211"/>
      <c r="CI180" s="211"/>
      <c r="CJ180" s="211"/>
      <c r="CK180" s="211"/>
      <c r="CL180" s="211"/>
      <c r="CM180" s="211"/>
      <c r="CN180" s="211"/>
      <c r="CO180" s="211"/>
      <c r="CP180" s="211"/>
      <c r="CQ180" s="211"/>
      <c r="CR180" s="211"/>
      <c r="CS180" s="211"/>
      <c r="CT180" s="211"/>
      <c r="CU180" s="211"/>
      <c r="CV180" s="211"/>
      <c r="CW180" s="211"/>
      <c r="CX180" s="211"/>
      <c r="CY180" s="211"/>
      <c r="CZ180" s="211"/>
      <c r="DA180" s="211"/>
      <c r="DB180" s="211"/>
      <c r="DC180" s="211"/>
      <c r="DD180" s="211"/>
      <c r="DE180" s="211"/>
      <c r="DF180" s="211"/>
      <c r="DG180" s="211"/>
      <c r="DH180" s="211"/>
      <c r="DI180" s="211"/>
      <c r="DJ180" s="211"/>
      <c r="DK180" s="211"/>
      <c r="DL180" s="211"/>
      <c r="DM180" s="211"/>
      <c r="DN180" s="211"/>
      <c r="DO180" s="211"/>
      <c r="DP180" s="211"/>
      <c r="DQ180" s="211"/>
      <c r="DR180" s="211"/>
      <c r="DS180" s="211"/>
      <c r="DT180" s="211"/>
      <c r="DU180" s="211"/>
      <c r="DV180" s="211"/>
      <c r="DW180" s="211"/>
      <c r="DX180" s="211"/>
      <c r="DY180" s="211"/>
      <c r="DZ180" s="211"/>
      <c r="EA180" s="211"/>
      <c r="EB180" s="211"/>
      <c r="EC180" s="211"/>
      <c r="ED180" s="211"/>
      <c r="EE180" s="211"/>
      <c r="EF180" s="211"/>
      <c r="EG180" s="211"/>
      <c r="EH180" s="211"/>
      <c r="EI180" s="211"/>
      <c r="EJ180" s="211"/>
      <c r="EK180" s="211"/>
      <c r="EL180" s="211"/>
      <c r="EM180" s="211"/>
      <c r="EN180" s="211"/>
      <c r="EO180" s="211"/>
      <c r="EP180" s="211"/>
      <c r="EQ180" s="211"/>
      <c r="ER180" s="211"/>
      <c r="ES180" s="211"/>
      <c r="ET180" s="211"/>
      <c r="EU180" s="211"/>
      <c r="EV180" s="211"/>
      <c r="EW180" s="211"/>
      <c r="EX180" s="211"/>
      <c r="EY180" s="211"/>
      <c r="EZ180" s="211"/>
      <c r="FA180" s="211"/>
      <c r="FB180" s="211"/>
      <c r="FC180" s="211"/>
      <c r="FD180" s="211"/>
      <c r="FE180" s="211"/>
      <c r="FF180" s="211"/>
      <c r="FG180" s="211"/>
      <c r="FH180" s="211"/>
      <c r="FI180" s="211"/>
      <c r="FJ180" s="211"/>
      <c r="FK180" s="211"/>
      <c r="FL180" s="211"/>
      <c r="FM180" s="211"/>
      <c r="FN180" s="211"/>
      <c r="FO180" s="211"/>
      <c r="FP180" s="211"/>
      <c r="FQ180" s="211"/>
      <c r="FR180" s="211"/>
      <c r="FS180" s="211"/>
      <c r="FT180" s="211"/>
      <c r="FU180" s="211"/>
      <c r="FV180" s="211"/>
      <c r="FW180" s="211"/>
      <c r="FX180" s="211"/>
      <c r="FY180" s="211"/>
      <c r="FZ180" s="211"/>
      <c r="GA180" s="211"/>
      <c r="GB180" s="211"/>
      <c r="GC180" s="211"/>
      <c r="GD180" s="211"/>
      <c r="GE180" s="211"/>
      <c r="GF180" s="211"/>
      <c r="GG180" s="211"/>
      <c r="GH180" s="211"/>
      <c r="GI180" s="211"/>
      <c r="GJ180" s="211"/>
      <c r="GK180" s="211"/>
      <c r="GL180" s="211"/>
      <c r="GM180" s="211"/>
      <c r="GN180" s="211"/>
      <c r="GO180" s="211"/>
      <c r="GP180" s="211"/>
      <c r="GQ180" s="211"/>
      <c r="GR180" s="211"/>
      <c r="GS180" s="211"/>
      <c r="GT180" s="211"/>
      <c r="GU180" s="211"/>
      <c r="GV180" s="211"/>
      <c r="GW180" s="211"/>
      <c r="GX180" s="211"/>
      <c r="GY180" s="211"/>
      <c r="GZ180" s="211"/>
      <c r="HA180" s="211"/>
      <c r="HB180" s="211"/>
      <c r="HC180" s="211"/>
      <c r="HD180" s="211"/>
      <c r="HE180" s="211"/>
      <c r="HF180" s="211"/>
      <c r="HG180" s="211"/>
      <c r="HH180" s="211"/>
      <c r="HI180" s="211"/>
      <c r="HJ180" s="211"/>
      <c r="HK180" s="211"/>
      <c r="HL180" s="211"/>
      <c r="HM180" s="211"/>
      <c r="HN180" s="211"/>
      <c r="HO180" s="211"/>
      <c r="HP180" s="211"/>
      <c r="HQ180" s="211"/>
      <c r="HR180" s="211"/>
      <c r="HS180" s="211"/>
      <c r="HT180" s="211"/>
      <c r="HU180" s="211"/>
      <c r="HV180" s="211"/>
      <c r="HW180" s="211"/>
      <c r="HX180" s="211"/>
      <c r="HY180" s="211"/>
      <c r="HZ180" s="211"/>
    </row>
    <row r="181" spans="1:234" ht="15" customHeight="1" x14ac:dyDescent="0.2">
      <c r="A181" s="216" t="s">
        <v>759</v>
      </c>
      <c r="B181" s="217"/>
      <c r="C181" s="217"/>
      <c r="D181" s="216" t="s">
        <v>291</v>
      </c>
      <c r="E181" s="216"/>
      <c r="F181" s="216"/>
      <c r="G181" s="216"/>
      <c r="H181" s="261"/>
      <c r="I181" s="216"/>
    </row>
    <row r="182" spans="1:234" ht="15.95" customHeight="1" x14ac:dyDescent="0.2">
      <c r="A182" s="216"/>
      <c r="B182" s="217">
        <v>454001</v>
      </c>
      <c r="C182" s="217">
        <v>46</v>
      </c>
      <c r="D182" s="216" t="s">
        <v>858</v>
      </c>
      <c r="E182" s="216">
        <v>0</v>
      </c>
      <c r="F182" s="216">
        <v>38388</v>
      </c>
      <c r="G182" s="216">
        <v>38388</v>
      </c>
      <c r="H182" s="261">
        <v>38388.28</v>
      </c>
      <c r="I182" s="336">
        <f t="shared" ref="I182:I187" si="44">SUM(H182/G182)*100</f>
        <v>100.00072939460247</v>
      </c>
    </row>
    <row r="183" spans="1:234" ht="15.95" customHeight="1" x14ac:dyDescent="0.2">
      <c r="A183" s="216"/>
      <c r="B183" s="217" t="s">
        <v>906</v>
      </c>
      <c r="C183" s="217">
        <v>71</v>
      </c>
      <c r="D183" s="216" t="s">
        <v>907</v>
      </c>
      <c r="E183" s="216">
        <v>0</v>
      </c>
      <c r="F183" s="216">
        <v>0</v>
      </c>
      <c r="G183" s="216">
        <v>0</v>
      </c>
      <c r="H183" s="261">
        <v>700</v>
      </c>
      <c r="I183" s="336">
        <v>0</v>
      </c>
    </row>
    <row r="184" spans="1:234" ht="15.95" customHeight="1" x14ac:dyDescent="0.2">
      <c r="A184" s="216"/>
      <c r="B184" s="217">
        <v>410</v>
      </c>
      <c r="C184" s="217">
        <v>41</v>
      </c>
      <c r="D184" s="216" t="s">
        <v>660</v>
      </c>
      <c r="E184" s="216">
        <v>25000</v>
      </c>
      <c r="F184" s="216">
        <v>0</v>
      </c>
      <c r="G184" s="216">
        <v>0</v>
      </c>
      <c r="H184" s="261">
        <v>0</v>
      </c>
      <c r="I184" s="336">
        <v>0</v>
      </c>
    </row>
    <row r="185" spans="1:234" ht="15.95" customHeight="1" x14ac:dyDescent="0.2">
      <c r="A185" s="216"/>
      <c r="B185" s="217">
        <v>513002</v>
      </c>
      <c r="C185" s="217">
        <v>52</v>
      </c>
      <c r="D185" s="216" t="s">
        <v>760</v>
      </c>
      <c r="E185" s="216">
        <v>70000</v>
      </c>
      <c r="F185" s="216">
        <v>200000</v>
      </c>
      <c r="G185" s="216">
        <v>200000</v>
      </c>
      <c r="H185" s="261">
        <v>200000</v>
      </c>
      <c r="I185" s="336">
        <f t="shared" si="44"/>
        <v>100</v>
      </c>
    </row>
    <row r="186" spans="1:234" ht="15.95" customHeight="1" thickBot="1" x14ac:dyDescent="0.25">
      <c r="A186" s="225"/>
      <c r="B186" s="226"/>
      <c r="C186" s="226"/>
      <c r="D186" s="225" t="s">
        <v>88</v>
      </c>
      <c r="E186" s="225">
        <f>SUM(E182:E185)</f>
        <v>95000</v>
      </c>
      <c r="F186" s="225">
        <f t="shared" ref="F186" si="45">SUM(F182:F185)</f>
        <v>238388</v>
      </c>
      <c r="G186" s="225">
        <f t="shared" ref="G186" si="46">SUM(G182:G185)</f>
        <v>238388</v>
      </c>
      <c r="H186" s="263">
        <f>SUM(H182:H185)</f>
        <v>239088.28</v>
      </c>
      <c r="I186" s="339">
        <f t="shared" si="44"/>
        <v>100.29375639713409</v>
      </c>
      <c r="J186" s="33">
        <f>SUM(E186)</f>
        <v>95000</v>
      </c>
      <c r="K186" s="33">
        <f>SUM(F186)</f>
        <v>238388</v>
      </c>
      <c r="L186" s="33">
        <f>SUM(G186)</f>
        <v>238388</v>
      </c>
      <c r="M186" s="33">
        <f>SUM(H186)</f>
        <v>239088.28</v>
      </c>
      <c r="N186" s="33">
        <f>SUM(I186)</f>
        <v>100.29375639713409</v>
      </c>
      <c r="O186" s="33"/>
      <c r="P186" s="33">
        <f>SUM(H186)</f>
        <v>239088.28</v>
      </c>
    </row>
    <row r="187" spans="1:234" ht="15.95" customHeight="1" thickBot="1" x14ac:dyDescent="0.25">
      <c r="A187" s="231" t="s">
        <v>292</v>
      </c>
      <c r="B187" s="232"/>
      <c r="C187" s="232"/>
      <c r="D187" s="236"/>
      <c r="E187" s="234">
        <f>SUM(J187)</f>
        <v>95000</v>
      </c>
      <c r="F187" s="234">
        <f t="shared" ref="F187:G187" si="47">SUM(K187)</f>
        <v>238388</v>
      </c>
      <c r="G187" s="234">
        <f t="shared" si="47"/>
        <v>238388</v>
      </c>
      <c r="H187" s="267">
        <f>SUM(P186)</f>
        <v>239088.28</v>
      </c>
      <c r="I187" s="340">
        <f t="shared" si="44"/>
        <v>100.29375639713409</v>
      </c>
      <c r="J187" s="33">
        <f>SUM(J186)</f>
        <v>95000</v>
      </c>
      <c r="K187" s="33">
        <f t="shared" ref="K187:N187" si="48">SUM(K186)</f>
        <v>238388</v>
      </c>
      <c r="L187" s="33">
        <f t="shared" si="48"/>
        <v>238388</v>
      </c>
      <c r="M187" s="33">
        <f t="shared" si="48"/>
        <v>239088.28</v>
      </c>
      <c r="N187" s="33">
        <f t="shared" si="48"/>
        <v>100.29375639713409</v>
      </c>
      <c r="O187" s="33"/>
      <c r="P187" s="33"/>
    </row>
    <row r="188" spans="1:234" ht="15.95" customHeight="1" x14ac:dyDescent="0.2">
      <c r="A188" s="243"/>
      <c r="B188" s="244"/>
      <c r="C188" s="244"/>
      <c r="D188" s="243"/>
      <c r="E188" s="243"/>
      <c r="F188" s="243"/>
      <c r="G188" s="243"/>
      <c r="H188" s="268"/>
      <c r="I188" s="243"/>
      <c r="J188" s="33"/>
      <c r="K188" s="33"/>
      <c r="L188" s="33"/>
      <c r="M188" s="33"/>
      <c r="N188" s="33"/>
      <c r="O188" s="33"/>
      <c r="P188" s="33"/>
    </row>
    <row r="189" spans="1:234" ht="15.95" customHeight="1" x14ac:dyDescent="0.2">
      <c r="A189" s="314">
        <v>220</v>
      </c>
      <c r="B189" s="315"/>
      <c r="C189" s="315"/>
      <c r="D189" s="314" t="s">
        <v>261</v>
      </c>
      <c r="E189" s="314"/>
      <c r="F189" s="216"/>
      <c r="G189" s="216"/>
      <c r="H189" s="261"/>
      <c r="I189" s="216"/>
    </row>
    <row r="190" spans="1:234" ht="15" customHeight="1" x14ac:dyDescent="0.2">
      <c r="A190" s="314"/>
      <c r="B190" s="315"/>
      <c r="C190" s="315"/>
      <c r="D190" s="314" t="s">
        <v>942</v>
      </c>
      <c r="E190" s="314"/>
      <c r="F190" s="216"/>
      <c r="G190" s="216"/>
      <c r="H190" s="261"/>
      <c r="I190" s="216"/>
    </row>
    <row r="191" spans="1:234" ht="15" customHeight="1" x14ac:dyDescent="0.2">
      <c r="A191" s="304">
        <v>220</v>
      </c>
      <c r="B191" s="305">
        <v>223003</v>
      </c>
      <c r="C191" s="305"/>
      <c r="D191" s="316" t="s">
        <v>517</v>
      </c>
      <c r="E191" s="316">
        <v>0</v>
      </c>
      <c r="F191" s="304">
        <v>0</v>
      </c>
      <c r="G191" s="304">
        <v>0</v>
      </c>
      <c r="H191" s="300">
        <v>34293.43</v>
      </c>
      <c r="I191" s="216">
        <v>0</v>
      </c>
    </row>
    <row r="192" spans="1:234" ht="15" customHeight="1" x14ac:dyDescent="0.2">
      <c r="A192" s="304">
        <v>220</v>
      </c>
      <c r="B192" s="305">
        <v>223003</v>
      </c>
      <c r="C192" s="305"/>
      <c r="D192" s="316" t="s">
        <v>518</v>
      </c>
      <c r="E192" s="316">
        <v>0</v>
      </c>
      <c r="F192" s="304">
        <v>0</v>
      </c>
      <c r="G192" s="304">
        <v>0</v>
      </c>
      <c r="H192" s="300">
        <v>17096.34</v>
      </c>
      <c r="I192" s="216">
        <v>0</v>
      </c>
    </row>
    <row r="193" spans="1:16" ht="15" customHeight="1" thickBot="1" x14ac:dyDescent="0.25">
      <c r="A193" s="306"/>
      <c r="B193" s="307"/>
      <c r="C193" s="307"/>
      <c r="D193" s="306" t="s">
        <v>64</v>
      </c>
      <c r="E193" s="306">
        <f>SUM(E190:E192)</f>
        <v>0</v>
      </c>
      <c r="F193" s="306">
        <f t="shared" ref="F193" si="49">SUM(F190:F192)</f>
        <v>0</v>
      </c>
      <c r="G193" s="306">
        <f t="shared" ref="G193" si="50">SUM(G190:G192)</f>
        <v>0</v>
      </c>
      <c r="H193" s="301">
        <f>SUM(H191:H192)</f>
        <v>51389.770000000004</v>
      </c>
      <c r="I193" s="225">
        <v>0</v>
      </c>
      <c r="J193" s="33">
        <f>SUM(E193)</f>
        <v>0</v>
      </c>
      <c r="K193" s="33">
        <f>SUM(F193)</f>
        <v>0</v>
      </c>
      <c r="L193" s="33">
        <f>SUM(G193)</f>
        <v>0</v>
      </c>
      <c r="M193" s="33">
        <f>SUM(H193)</f>
        <v>51389.770000000004</v>
      </c>
      <c r="N193" s="33">
        <f>SUM(I193)</f>
        <v>0</v>
      </c>
      <c r="O193" s="33"/>
      <c r="P193" s="33"/>
    </row>
    <row r="194" spans="1:16" ht="14.45" customHeight="1" thickBot="1" x14ac:dyDescent="0.25">
      <c r="A194" s="308" t="s">
        <v>230</v>
      </c>
      <c r="B194" s="309"/>
      <c r="C194" s="309"/>
      <c r="D194" s="309"/>
      <c r="E194" s="309">
        <f>SUM(J194)</f>
        <v>0</v>
      </c>
      <c r="F194" s="310">
        <f t="shared" ref="F194:G194" si="51">SUM(K194)</f>
        <v>0</v>
      </c>
      <c r="G194" s="310">
        <f t="shared" si="51"/>
        <v>0</v>
      </c>
      <c r="H194" s="311">
        <f>SUM(H193)</f>
        <v>51389.770000000004</v>
      </c>
      <c r="I194" s="245">
        <v>0</v>
      </c>
      <c r="J194" s="33">
        <f>SUM(J193)</f>
        <v>0</v>
      </c>
      <c r="K194" s="33">
        <f t="shared" ref="K194:N194" si="52">SUM(K193)</f>
        <v>0</v>
      </c>
      <c r="L194" s="33">
        <f t="shared" si="52"/>
        <v>0</v>
      </c>
      <c r="M194" s="33">
        <f t="shared" si="52"/>
        <v>51389.770000000004</v>
      </c>
      <c r="N194" s="33">
        <f t="shared" si="52"/>
        <v>0</v>
      </c>
    </row>
    <row r="195" spans="1:16" ht="15" customHeight="1" x14ac:dyDescent="0.2">
      <c r="A195" t="s">
        <v>229</v>
      </c>
      <c r="H195" s="33"/>
    </row>
    <row r="196" spans="1:16" ht="15" customHeight="1" x14ac:dyDescent="0.2">
      <c r="H196" s="33"/>
    </row>
    <row r="197" spans="1:16" s="105" customFormat="1" ht="15.95" customHeight="1" thickBot="1" x14ac:dyDescent="0.25">
      <c r="A197" s="213"/>
      <c r="B197" s="213"/>
      <c r="C197" s="213"/>
      <c r="D197" s="235" t="s">
        <v>293</v>
      </c>
      <c r="E197" s="213"/>
      <c r="F197" s="213"/>
      <c r="G197" s="213"/>
      <c r="H197" s="265"/>
      <c r="I197" s="213"/>
    </row>
    <row r="198" spans="1:16" ht="15.95" customHeight="1" thickBot="1" x14ac:dyDescent="0.25">
      <c r="A198" s="227" t="s">
        <v>189</v>
      </c>
      <c r="B198" s="228"/>
      <c r="C198" s="228"/>
      <c r="D198" s="229"/>
      <c r="E198" s="230">
        <f>SUM(E168)</f>
        <v>2472899</v>
      </c>
      <c r="F198" s="230">
        <f>SUM(F168)</f>
        <v>2553679</v>
      </c>
      <c r="G198" s="230">
        <f>SUM(G168)</f>
        <v>2581087</v>
      </c>
      <c r="H198" s="269">
        <f>SUM(H168)</f>
        <v>2545333.75</v>
      </c>
      <c r="I198" s="337">
        <f t="shared" ref="I198:I201" si="53">SUM(H198/G198)*100</f>
        <v>98.614798726273079</v>
      </c>
    </row>
    <row r="199" spans="1:16" ht="15.95" customHeight="1" thickBot="1" x14ac:dyDescent="0.25">
      <c r="A199" s="227" t="s">
        <v>287</v>
      </c>
      <c r="B199" s="228"/>
      <c r="C199" s="228"/>
      <c r="D199" s="229"/>
      <c r="E199" s="230">
        <f>SUM(E179)</f>
        <v>1254271</v>
      </c>
      <c r="F199" s="230">
        <f>SUM(F179)</f>
        <v>858311</v>
      </c>
      <c r="G199" s="230">
        <f>SUM(G179)</f>
        <v>858311</v>
      </c>
      <c r="H199" s="269">
        <f>SUM(H179)</f>
        <v>800487.83000000007</v>
      </c>
      <c r="I199" s="338">
        <f t="shared" si="53"/>
        <v>93.263144710949774</v>
      </c>
    </row>
    <row r="200" spans="1:16" ht="15" customHeight="1" thickBot="1" x14ac:dyDescent="0.25">
      <c r="A200" s="227" t="s">
        <v>290</v>
      </c>
      <c r="B200" s="228"/>
      <c r="C200" s="228"/>
      <c r="D200" s="229"/>
      <c r="E200" s="230">
        <f t="shared" ref="E200" si="54">SUM(E187)</f>
        <v>95000</v>
      </c>
      <c r="F200" s="230">
        <f t="shared" ref="F200" si="55">SUM(F187)</f>
        <v>238388</v>
      </c>
      <c r="G200" s="230">
        <f t="shared" ref="G200" si="56">SUM(G187)</f>
        <v>238388</v>
      </c>
      <c r="H200" s="269">
        <f>SUM(H187)</f>
        <v>239088.28</v>
      </c>
      <c r="I200" s="338">
        <f t="shared" si="53"/>
        <v>100.29375639713409</v>
      </c>
    </row>
    <row r="201" spans="1:16" s="15" customFormat="1" ht="15.95" customHeight="1" thickBot="1" x14ac:dyDescent="0.25">
      <c r="A201" s="345" t="s">
        <v>421</v>
      </c>
      <c r="B201" s="346"/>
      <c r="C201" s="346"/>
      <c r="D201" s="347"/>
      <c r="E201" s="348">
        <f>SUM(E198:E200)</f>
        <v>3822170</v>
      </c>
      <c r="F201" s="348">
        <f t="shared" ref="F201" si="57">SUM(F198:F200)</f>
        <v>3650378</v>
      </c>
      <c r="G201" s="348">
        <f t="shared" ref="G201" si="58">SUM(G198:G200)</f>
        <v>3677786</v>
      </c>
      <c r="H201" s="349">
        <f>SUM(H198:H200)</f>
        <v>3584909.86</v>
      </c>
      <c r="I201" s="350">
        <f t="shared" si="53"/>
        <v>97.474672533964721</v>
      </c>
    </row>
    <row r="202" spans="1:16" x14ac:dyDescent="0.2">
      <c r="H202" s="33"/>
    </row>
    <row r="204" spans="1:16" x14ac:dyDescent="0.2">
      <c r="E204" s="107"/>
      <c r="F204" s="107"/>
      <c r="H204" s="342"/>
      <c r="I204" s="107"/>
    </row>
    <row r="208" spans="1:16" x14ac:dyDescent="0.2">
      <c r="G208" s="181"/>
      <c r="H208" s="181"/>
      <c r="I208" s="181"/>
    </row>
    <row r="210" spans="4:9" x14ac:dyDescent="0.2">
      <c r="D210" s="39"/>
      <c r="E210" s="39"/>
      <c r="F210" s="39"/>
      <c r="G210" s="180"/>
      <c r="H210" s="180"/>
      <c r="I210" s="180"/>
    </row>
  </sheetData>
  <sheetProtection selectLockedCells="1" selectUnlockedCells="1"/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Výdavky 1-12 2017</vt:lpstr>
      <vt:lpstr>Príjmy 1-12 2017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HOLLAN Jozef</cp:lastModifiedBy>
  <cp:lastPrinted>2018-06-07T12:17:43Z</cp:lastPrinted>
  <dcterms:created xsi:type="dcterms:W3CDTF">1997-01-24T11:07:25Z</dcterms:created>
  <dcterms:modified xsi:type="dcterms:W3CDTF">2018-06-12T08:17:30Z</dcterms:modified>
</cp:coreProperties>
</file>